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otype\Desktop\vorläufiger STP\vs radochsberg\"/>
    </mc:Choice>
  </mc:AlternateContent>
  <xr:revisionPtr revIDLastSave="0" documentId="13_ncr:1_{AD584650-A8E4-40D3-938E-394050649BAA}" xr6:coauthVersionLast="47" xr6:coauthVersionMax="47" xr10:uidLastSave="{00000000-0000-0000-0000-000000000000}"/>
  <bookViews>
    <workbookView xWindow="-108" yWindow="-108" windowWidth="23256" windowHeight="12576" tabRatio="656" xr2:uid="{00000000-000D-0000-FFFF-FFFF00000000}"/>
  </bookViews>
  <sheets>
    <sheet name="STP-VS Schule" sheetId="6" r:id="rId1"/>
    <sheet name="STP1" sheetId="7" r:id="rId2"/>
    <sheet name="STP2" sheetId="8" r:id="rId3"/>
    <sheet name="STP3" sheetId="10" r:id="rId4"/>
  </sheets>
  <externalReferences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10" l="1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D1" i="10"/>
  <c r="C1" i="10"/>
  <c r="B1" i="10"/>
  <c r="A1" i="10"/>
  <c r="CX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CX25" i="8"/>
  <c r="CW25" i="8"/>
  <c r="CV25" i="8"/>
  <c r="CU25" i="8"/>
  <c r="CT25" i="8"/>
  <c r="CS25" i="8"/>
  <c r="CR25" i="8"/>
  <c r="CQ25" i="8"/>
  <c r="CP25" i="8"/>
  <c r="CO25" i="8"/>
  <c r="CN25" i="8"/>
  <c r="CM25" i="8"/>
  <c r="CL25" i="8"/>
  <c r="CK25" i="8"/>
  <c r="CJ25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CX23" i="8"/>
  <c r="CW23" i="8"/>
  <c r="CV23" i="8"/>
  <c r="CU23" i="8"/>
  <c r="CT23" i="8"/>
  <c r="CS23" i="8"/>
  <c r="CR23" i="8"/>
  <c r="CQ23" i="8"/>
  <c r="CP23" i="8"/>
  <c r="CO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CX21" i="8"/>
  <c r="CW21" i="8"/>
  <c r="CV21" i="8"/>
  <c r="CU21" i="8"/>
  <c r="CT21" i="8"/>
  <c r="CS21" i="8"/>
  <c r="CR21" i="8"/>
  <c r="CQ21" i="8"/>
  <c r="CP21" i="8"/>
  <c r="CO21" i="8"/>
  <c r="CN21" i="8"/>
  <c r="CM21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CX19" i="8"/>
  <c r="CW19" i="8"/>
  <c r="CV19" i="8"/>
  <c r="CU19" i="8"/>
  <c r="CT19" i="8"/>
  <c r="CS19" i="8"/>
  <c r="CR19" i="8"/>
  <c r="CQ19" i="8"/>
  <c r="CP19" i="8"/>
  <c r="CO19" i="8"/>
  <c r="CN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CX18" i="8"/>
  <c r="CW18" i="8"/>
  <c r="CV18" i="8"/>
  <c r="CU18" i="8"/>
  <c r="CT18" i="8"/>
  <c r="CS18" i="8"/>
  <c r="CR18" i="8"/>
  <c r="CQ18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CX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CX13" i="8"/>
  <c r="CW13" i="8"/>
  <c r="CV13" i="8"/>
  <c r="CU13" i="8"/>
  <c r="CT13" i="8"/>
  <c r="CS13" i="8"/>
  <c r="CR13" i="8"/>
  <c r="CQ13" i="8"/>
  <c r="CP13" i="8"/>
  <c r="CO13" i="8"/>
  <c r="CN13" i="8"/>
  <c r="CM13" i="8"/>
  <c r="CL13" i="8"/>
  <c r="CK13" i="8"/>
  <c r="CJ13" i="8"/>
  <c r="CI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CX10" i="8"/>
  <c r="CW10" i="8"/>
  <c r="CV10" i="8"/>
  <c r="CU10" i="8"/>
  <c r="CT10" i="8"/>
  <c r="CS10" i="8"/>
  <c r="CR10" i="8"/>
  <c r="CQ10" i="8"/>
  <c r="CP10" i="8"/>
  <c r="CO10" i="8"/>
  <c r="CN10" i="8"/>
  <c r="CM10" i="8"/>
  <c r="CL10" i="8"/>
  <c r="CK10" i="8"/>
  <c r="CJ10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CX9" i="8"/>
  <c r="CW9" i="8"/>
  <c r="CV9" i="8"/>
  <c r="CU9" i="8"/>
  <c r="CT9" i="8"/>
  <c r="CS9" i="8"/>
  <c r="CR9" i="8"/>
  <c r="CQ9" i="8"/>
  <c r="CP9" i="8"/>
  <c r="CO9" i="8"/>
  <c r="CN9" i="8"/>
  <c r="CM9" i="8"/>
  <c r="CL9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CX6" i="8"/>
  <c r="CW6" i="8"/>
  <c r="CV6" i="8"/>
  <c r="CU6" i="8"/>
  <c r="CT6" i="8"/>
  <c r="CS6" i="8"/>
  <c r="CR6" i="8"/>
  <c r="CQ6" i="8"/>
  <c r="CP6" i="8"/>
  <c r="CO6" i="8"/>
  <c r="CN6" i="8"/>
  <c r="CM6" i="8"/>
  <c r="CL6" i="8"/>
  <c r="CK6" i="8"/>
  <c r="CJ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CX5" i="8"/>
  <c r="CW5" i="8"/>
  <c r="CV5" i="8"/>
  <c r="CU5" i="8"/>
  <c r="CT5" i="8"/>
  <c r="CS5" i="8"/>
  <c r="CR5" i="8"/>
  <c r="CQ5" i="8"/>
  <c r="CP5" i="8"/>
  <c r="CO5" i="8"/>
  <c r="CN5" i="8"/>
  <c r="CM5" i="8"/>
  <c r="CL5" i="8"/>
  <c r="CK5" i="8"/>
  <c r="CJ5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CX4" i="8"/>
  <c r="CW4" i="8"/>
  <c r="CV4" i="8"/>
  <c r="CU4" i="8"/>
  <c r="CT4" i="8"/>
  <c r="CS4" i="8"/>
  <c r="CR4" i="8"/>
  <c r="CQ4" i="8"/>
  <c r="CP4" i="8"/>
  <c r="CO4" i="8"/>
  <c r="CN4" i="8"/>
  <c r="CM4" i="8"/>
  <c r="CL4" i="8"/>
  <c r="CK4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CX3" i="8"/>
  <c r="CW3" i="8"/>
  <c r="CV3" i="8"/>
  <c r="CU3" i="8"/>
  <c r="CT3" i="8"/>
  <c r="CS3" i="8"/>
  <c r="CR3" i="8"/>
  <c r="CQ3" i="8"/>
  <c r="CP3" i="8"/>
  <c r="CO3" i="8"/>
  <c r="CN3" i="8"/>
  <c r="CM3" i="8"/>
  <c r="CL3" i="8"/>
  <c r="CK3" i="8"/>
  <c r="CJ3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CX2" i="8"/>
  <c r="CW2" i="8"/>
  <c r="CV2" i="8"/>
  <c r="CU2" i="8"/>
  <c r="CT2" i="8"/>
  <c r="CS2" i="8"/>
  <c r="CR2" i="8"/>
  <c r="CQ2" i="8"/>
  <c r="CP2" i="8"/>
  <c r="CO2" i="8"/>
  <c r="CN2" i="8"/>
  <c r="CM2" i="8"/>
  <c r="CL2" i="8"/>
  <c r="CK2" i="8"/>
  <c r="CJ2" i="8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CX1" i="8"/>
  <c r="CW1" i="8"/>
  <c r="CV1" i="8"/>
  <c r="CU1" i="8"/>
  <c r="CT1" i="8"/>
  <c r="CS1" i="8"/>
  <c r="CR1" i="8"/>
  <c r="CQ1" i="8"/>
  <c r="CP1" i="8"/>
  <c r="CO1" i="8"/>
  <c r="CN1" i="8"/>
  <c r="CM1" i="8"/>
  <c r="CL1" i="8"/>
  <c r="CK1" i="8"/>
  <c r="CJ1" i="8"/>
  <c r="CI1" i="8"/>
  <c r="CH1" i="8"/>
  <c r="CG1" i="8"/>
  <c r="CF1" i="8"/>
  <c r="CE1" i="8"/>
  <c r="CD1" i="8"/>
  <c r="CC1" i="8"/>
  <c r="CB1" i="8"/>
  <c r="CA1" i="8"/>
  <c r="BZ1" i="8"/>
  <c r="BY1" i="8"/>
  <c r="BX1" i="8"/>
  <c r="BW1" i="8"/>
  <c r="BV1" i="8"/>
  <c r="BU1" i="8"/>
  <c r="BT1" i="8"/>
  <c r="BS1" i="8"/>
  <c r="BR1" i="8"/>
  <c r="BQ1" i="8"/>
  <c r="BP1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A1" i="8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  <c r="J55" i="6" l="1"/>
  <c r="G65" i="6" s="1"/>
  <c r="BG30" i="6" l="1"/>
  <c r="BF30" i="6"/>
  <c r="BG29" i="6"/>
  <c r="BF29" i="6"/>
  <c r="BE29" i="6" s="1"/>
  <c r="BG28" i="6"/>
  <c r="BF28" i="6"/>
  <c r="BE28" i="6" s="1"/>
  <c r="BG27" i="6"/>
  <c r="BF27" i="6"/>
  <c r="BG26" i="6"/>
  <c r="BF26" i="6"/>
  <c r="BE26" i="6" s="1"/>
  <c r="BG25" i="6"/>
  <c r="BF25" i="6"/>
  <c r="BE25" i="6" s="1"/>
  <c r="BG24" i="6"/>
  <c r="BF24" i="6"/>
  <c r="BG23" i="6"/>
  <c r="BF23" i="6"/>
  <c r="BG22" i="6"/>
  <c r="BF22" i="6"/>
  <c r="BE22" i="6" s="1"/>
  <c r="BG21" i="6"/>
  <c r="BF21" i="6"/>
  <c r="BE21" i="6" s="1"/>
  <c r="BG20" i="6"/>
  <c r="BF20" i="6"/>
  <c r="BG19" i="6"/>
  <c r="BF19" i="6"/>
  <c r="BG18" i="6"/>
  <c r="BF18" i="6"/>
  <c r="BG17" i="6"/>
  <c r="BF17" i="6"/>
  <c r="BG16" i="6"/>
  <c r="BF16" i="6"/>
  <c r="BG15" i="6"/>
  <c r="BF15" i="6"/>
  <c r="BG14" i="6"/>
  <c r="BF14" i="6"/>
  <c r="BG13" i="6"/>
  <c r="BF13" i="6"/>
  <c r="BG12" i="6"/>
  <c r="BF12" i="6"/>
  <c r="BG11" i="6"/>
  <c r="BF11" i="6"/>
  <c r="BG10" i="6"/>
  <c r="BF10" i="6"/>
  <c r="BG9" i="6"/>
  <c r="BF9" i="6"/>
  <c r="D32" i="6"/>
  <c r="BE20" i="6" l="1"/>
  <c r="BE24" i="6"/>
  <c r="BE23" i="6"/>
  <c r="BE27" i="6"/>
  <c r="BE30" i="6"/>
  <c r="BE13" i="6"/>
  <c r="BE17" i="6"/>
  <c r="BE15" i="6"/>
  <c r="BE19" i="6"/>
  <c r="BE11" i="6"/>
  <c r="BE10" i="6"/>
  <c r="BG31" i="6"/>
  <c r="BE12" i="6"/>
  <c r="BE16" i="6"/>
  <c r="BE14" i="6"/>
  <c r="BE18" i="6"/>
  <c r="BE9" i="6"/>
  <c r="BF31" i="6"/>
  <c r="J56" i="6"/>
  <c r="J37" i="6"/>
  <c r="J57" i="6"/>
  <c r="S56" i="6"/>
  <c r="Q59" i="6"/>
  <c r="S57" i="6"/>
  <c r="F12" i="6"/>
  <c r="E22" i="6"/>
  <c r="I23" i="6"/>
  <c r="C23" i="6"/>
  <c r="D23" i="6" s="1"/>
  <c r="I24" i="6"/>
  <c r="F26" i="6"/>
  <c r="E27" i="6"/>
  <c r="E29" i="6"/>
  <c r="E30" i="6"/>
  <c r="E9" i="6"/>
  <c r="R16" i="6"/>
  <c r="R25" i="6"/>
  <c r="R27" i="6"/>
  <c r="R28" i="6"/>
  <c r="R29" i="6"/>
  <c r="R30" i="6"/>
  <c r="L12" i="6"/>
  <c r="A12" i="6"/>
  <c r="D33" i="6"/>
  <c r="D34" i="6"/>
  <c r="D35" i="6"/>
  <c r="D36" i="6"/>
  <c r="I41" i="6"/>
  <c r="A28" i="6"/>
  <c r="B28" i="6"/>
  <c r="T28" i="6"/>
  <c r="W28" i="6" s="1"/>
  <c r="X28" i="6"/>
  <c r="Y28" i="6" s="1"/>
  <c r="AB28" i="6"/>
  <c r="AE28" i="6" s="1"/>
  <c r="AF28" i="6"/>
  <c r="AG28" i="6" s="1"/>
  <c r="AJ28" i="6"/>
  <c r="AK28" i="6" s="1"/>
  <c r="AN28" i="6"/>
  <c r="AO28" i="6"/>
  <c r="AP28" i="6"/>
  <c r="A29" i="6"/>
  <c r="B29" i="6"/>
  <c r="T29" i="6"/>
  <c r="U29" i="6" s="1"/>
  <c r="X29" i="6"/>
  <c r="AA29" i="6" s="1"/>
  <c r="AB29" i="6"/>
  <c r="AC29" i="6" s="1"/>
  <c r="AF29" i="6"/>
  <c r="AG29" i="6" s="1"/>
  <c r="AJ29" i="6"/>
  <c r="AL29" i="6" s="1"/>
  <c r="AN29" i="6"/>
  <c r="AO29" i="6"/>
  <c r="AP29" i="6"/>
  <c r="A30" i="6"/>
  <c r="B30" i="6"/>
  <c r="AQ30" i="6" s="1"/>
  <c r="T30" i="6"/>
  <c r="U30" i="6" s="1"/>
  <c r="X30" i="6"/>
  <c r="Y30" i="6" s="1"/>
  <c r="AB30" i="6"/>
  <c r="AE30" i="6" s="1"/>
  <c r="AF30" i="6"/>
  <c r="AI30" i="6" s="1"/>
  <c r="AJ30" i="6"/>
  <c r="AK30" i="6" s="1"/>
  <c r="AN30" i="6"/>
  <c r="AO30" i="6"/>
  <c r="AP30" i="6"/>
  <c r="N9" i="6"/>
  <c r="J9" i="6"/>
  <c r="J10" i="6"/>
  <c r="P10" i="6"/>
  <c r="P11" i="6"/>
  <c r="J12" i="6"/>
  <c r="P14" i="6"/>
  <c r="N16" i="6"/>
  <c r="N17" i="6"/>
  <c r="N18" i="6"/>
  <c r="P20" i="6"/>
  <c r="H24" i="6"/>
  <c r="J25" i="6"/>
  <c r="N50" i="6"/>
  <c r="N46" i="6"/>
  <c r="H74" i="6" s="1"/>
  <c r="AN46" i="6"/>
  <c r="K74" i="6" s="1"/>
  <c r="N47" i="6"/>
  <c r="N74" i="6" s="1"/>
  <c r="AN47" i="6"/>
  <c r="Q74" i="6" s="1"/>
  <c r="N48" i="6"/>
  <c r="AN74" i="6" s="1"/>
  <c r="N61" i="6"/>
  <c r="Q61" i="6"/>
  <c r="AN61" i="6"/>
  <c r="A41" i="6"/>
  <c r="N53" i="6"/>
  <c r="A10" i="6"/>
  <c r="B10" i="6"/>
  <c r="T10" i="6"/>
  <c r="X10" i="6"/>
  <c r="AB10" i="6"/>
  <c r="AF10" i="6"/>
  <c r="AJ10" i="6"/>
  <c r="AL10" i="6" s="1"/>
  <c r="AN10" i="6"/>
  <c r="AO10" i="6"/>
  <c r="AP10" i="6"/>
  <c r="A11" i="6"/>
  <c r="B11" i="6"/>
  <c r="T11" i="6"/>
  <c r="W11" i="6" s="1"/>
  <c r="X11" i="6"/>
  <c r="AB11" i="6"/>
  <c r="AC11" i="6" s="1"/>
  <c r="AF11" i="6"/>
  <c r="AJ11" i="6"/>
  <c r="AM11" i="6" s="1"/>
  <c r="AN11" i="6"/>
  <c r="AO11" i="6"/>
  <c r="AP11" i="6"/>
  <c r="B12" i="6"/>
  <c r="T12" i="6"/>
  <c r="U12" i="6" s="1"/>
  <c r="X12" i="6"/>
  <c r="AB12" i="6"/>
  <c r="AE12" i="6" s="1"/>
  <c r="AF12" i="6"/>
  <c r="AH12" i="6" s="1"/>
  <c r="AJ12" i="6"/>
  <c r="AK12" i="6" s="1"/>
  <c r="AN12" i="6"/>
  <c r="AO12" i="6"/>
  <c r="AP12" i="6"/>
  <c r="A13" i="6"/>
  <c r="B13" i="6"/>
  <c r="T13" i="6"/>
  <c r="U13" i="6" s="1"/>
  <c r="X13" i="6"/>
  <c r="Y13" i="6" s="1"/>
  <c r="AB13" i="6"/>
  <c r="AF13" i="6"/>
  <c r="AI13" i="6" s="1"/>
  <c r="AJ13" i="6"/>
  <c r="AM13" i="6" s="1"/>
  <c r="AN13" i="6"/>
  <c r="AO13" i="6"/>
  <c r="AP13" i="6"/>
  <c r="A14" i="6"/>
  <c r="B14" i="6"/>
  <c r="T14" i="6"/>
  <c r="W14" i="6" s="1"/>
  <c r="X14" i="6"/>
  <c r="Y14" i="6" s="1"/>
  <c r="AB14" i="6"/>
  <c r="AF14" i="6"/>
  <c r="AI14" i="6" s="1"/>
  <c r="AJ14" i="6"/>
  <c r="AL14" i="6" s="1"/>
  <c r="AN14" i="6"/>
  <c r="AO14" i="6"/>
  <c r="AP14" i="6"/>
  <c r="A15" i="6"/>
  <c r="B15" i="6"/>
  <c r="T15" i="6"/>
  <c r="W15" i="6" s="1"/>
  <c r="X15" i="6"/>
  <c r="AA15" i="6" s="1"/>
  <c r="AB15" i="6"/>
  <c r="AE15" i="6" s="1"/>
  <c r="AF15" i="6"/>
  <c r="AJ15" i="6"/>
  <c r="AM15" i="6" s="1"/>
  <c r="AN15" i="6"/>
  <c r="AO15" i="6"/>
  <c r="AP15" i="6"/>
  <c r="A16" i="6"/>
  <c r="B16" i="6"/>
  <c r="T16" i="6"/>
  <c r="W16" i="6" s="1"/>
  <c r="X16" i="6"/>
  <c r="Z16" i="6" s="1"/>
  <c r="AB16" i="6"/>
  <c r="AC16" i="6" s="1"/>
  <c r="AJ16" i="6"/>
  <c r="AN16" i="6"/>
  <c r="AO16" i="6"/>
  <c r="AP16" i="6"/>
  <c r="A17" i="6"/>
  <c r="B17" i="6"/>
  <c r="T17" i="6"/>
  <c r="U17" i="6" s="1"/>
  <c r="X17" i="6"/>
  <c r="Y17" i="6" s="1"/>
  <c r="AB17" i="6"/>
  <c r="AD17" i="6" s="1"/>
  <c r="AF17" i="6"/>
  <c r="AJ17" i="6"/>
  <c r="AN17" i="6"/>
  <c r="AO17" i="6"/>
  <c r="AP17" i="6"/>
  <c r="A18" i="6"/>
  <c r="B18" i="6"/>
  <c r="T18" i="6"/>
  <c r="W18" i="6" s="1"/>
  <c r="X18" i="6"/>
  <c r="Z18" i="6" s="1"/>
  <c r="AB18" i="6"/>
  <c r="AE18" i="6" s="1"/>
  <c r="AF18" i="6"/>
  <c r="AH18" i="6" s="1"/>
  <c r="AJ18" i="6"/>
  <c r="AN18" i="6"/>
  <c r="AO18" i="6"/>
  <c r="AP18" i="6"/>
  <c r="A19" i="6"/>
  <c r="B19" i="6"/>
  <c r="T19" i="6"/>
  <c r="U19" i="6" s="1"/>
  <c r="X19" i="6"/>
  <c r="AA19" i="6" s="1"/>
  <c r="AB19" i="6"/>
  <c r="AD19" i="6" s="1"/>
  <c r="AF19" i="6"/>
  <c r="AG19" i="6" s="1"/>
  <c r="AJ19" i="6"/>
  <c r="AN19" i="6"/>
  <c r="AO19" i="6"/>
  <c r="AP19" i="6"/>
  <c r="A20" i="6"/>
  <c r="B20" i="6"/>
  <c r="T20" i="6"/>
  <c r="W20" i="6" s="1"/>
  <c r="X20" i="6"/>
  <c r="AA20" i="6" s="1"/>
  <c r="AB20" i="6"/>
  <c r="AE20" i="6" s="1"/>
  <c r="AF20" i="6"/>
  <c r="AG20" i="6" s="1"/>
  <c r="AJ20" i="6"/>
  <c r="AM20" i="6" s="1"/>
  <c r="AN20" i="6"/>
  <c r="AO20" i="6"/>
  <c r="AP20" i="6"/>
  <c r="A21" i="6"/>
  <c r="B21" i="6"/>
  <c r="T21" i="6"/>
  <c r="V21" i="6" s="1"/>
  <c r="X21" i="6"/>
  <c r="AA21" i="6" s="1"/>
  <c r="AB21" i="6"/>
  <c r="AD21" i="6" s="1"/>
  <c r="AF21" i="6"/>
  <c r="AH21" i="6" s="1"/>
  <c r="AJ21" i="6"/>
  <c r="AM21" i="6" s="1"/>
  <c r="AN21" i="6"/>
  <c r="AO21" i="6"/>
  <c r="AP21" i="6"/>
  <c r="A22" i="6"/>
  <c r="B22" i="6"/>
  <c r="T22" i="6"/>
  <c r="W22" i="6" s="1"/>
  <c r="X22" i="6"/>
  <c r="Y22" i="6" s="1"/>
  <c r="AB22" i="6"/>
  <c r="AE22" i="6" s="1"/>
  <c r="AF22" i="6"/>
  <c r="AH22" i="6" s="1"/>
  <c r="AJ22" i="6"/>
  <c r="AL22" i="6" s="1"/>
  <c r="AN22" i="6"/>
  <c r="AO22" i="6"/>
  <c r="AP22" i="6"/>
  <c r="A23" i="6"/>
  <c r="B23" i="6"/>
  <c r="T23" i="6"/>
  <c r="W23" i="6" s="1"/>
  <c r="X23" i="6"/>
  <c r="Z23" i="6" s="1"/>
  <c r="AB23" i="6"/>
  <c r="AD23" i="6" s="1"/>
  <c r="AF23" i="6"/>
  <c r="AH23" i="6" s="1"/>
  <c r="AJ23" i="6"/>
  <c r="AK23" i="6" s="1"/>
  <c r="AN23" i="6"/>
  <c r="AO23" i="6"/>
  <c r="AP23" i="6"/>
  <c r="A24" i="6"/>
  <c r="B24" i="6"/>
  <c r="T24" i="6"/>
  <c r="V24" i="6" s="1"/>
  <c r="X24" i="6"/>
  <c r="AA24" i="6" s="1"/>
  <c r="AB24" i="6"/>
  <c r="AC24" i="6" s="1"/>
  <c r="AF24" i="6"/>
  <c r="AH24" i="6" s="1"/>
  <c r="AJ24" i="6"/>
  <c r="AM24" i="6" s="1"/>
  <c r="AN24" i="6"/>
  <c r="AO24" i="6"/>
  <c r="AP24" i="6"/>
  <c r="A25" i="6"/>
  <c r="B25" i="6"/>
  <c r="T25" i="6"/>
  <c r="U25" i="6" s="1"/>
  <c r="X25" i="6"/>
  <c r="Y25" i="6" s="1"/>
  <c r="AB25" i="6"/>
  <c r="AC25" i="6" s="1"/>
  <c r="AF25" i="6"/>
  <c r="AG25" i="6" s="1"/>
  <c r="AJ25" i="6"/>
  <c r="AK25" i="6" s="1"/>
  <c r="AN25" i="6"/>
  <c r="AO25" i="6"/>
  <c r="AP25" i="6"/>
  <c r="A26" i="6"/>
  <c r="B26" i="6"/>
  <c r="T26" i="6"/>
  <c r="W26" i="6" s="1"/>
  <c r="X26" i="6"/>
  <c r="Z26" i="6" s="1"/>
  <c r="AB26" i="6"/>
  <c r="AD26" i="6" s="1"/>
  <c r="AF26" i="6"/>
  <c r="AH26" i="6" s="1"/>
  <c r="AJ26" i="6"/>
  <c r="AM26" i="6" s="1"/>
  <c r="AN26" i="6"/>
  <c r="AO26" i="6"/>
  <c r="AP26" i="6"/>
  <c r="A27" i="6"/>
  <c r="B27" i="6"/>
  <c r="T27" i="6"/>
  <c r="W27" i="6" s="1"/>
  <c r="X27" i="6"/>
  <c r="Y27" i="6" s="1"/>
  <c r="AB27" i="6"/>
  <c r="AD27" i="6" s="1"/>
  <c r="AF27" i="6"/>
  <c r="AH27" i="6" s="1"/>
  <c r="AJ27" i="6"/>
  <c r="AM27" i="6" s="1"/>
  <c r="AN27" i="6"/>
  <c r="AO27" i="6"/>
  <c r="AP27" i="6"/>
  <c r="A9" i="6"/>
  <c r="B9" i="6"/>
  <c r="T9" i="6"/>
  <c r="X9" i="6"/>
  <c r="AB9" i="6"/>
  <c r="AE9" i="6" s="1"/>
  <c r="AF9" i="6"/>
  <c r="AG9" i="6" s="1"/>
  <c r="AJ9" i="6"/>
  <c r="AL9" i="6" s="1"/>
  <c r="AN9" i="6"/>
  <c r="AO9" i="6"/>
  <c r="AP9" i="6"/>
  <c r="P2" i="6"/>
  <c r="P40" i="6"/>
  <c r="P1" i="6"/>
  <c r="P3" i="6"/>
  <c r="H32" i="6"/>
  <c r="F32" i="6"/>
  <c r="H33" i="6"/>
  <c r="J32" i="6"/>
  <c r="G33" i="6"/>
  <c r="R37" i="6"/>
  <c r="AP37" i="6"/>
  <c r="Q46" i="6"/>
  <c r="J47" i="6"/>
  <c r="Q47" i="6"/>
  <c r="J48" i="6"/>
  <c r="AN50" i="6"/>
  <c r="N51" i="6"/>
  <c r="AN51" i="6"/>
  <c r="L46" i="6"/>
  <c r="S46" i="6"/>
  <c r="L47" i="6"/>
  <c r="S47" i="6"/>
  <c r="L48" i="6"/>
  <c r="AF16" i="6"/>
  <c r="AI16" i="6" s="1"/>
  <c r="E14" i="6"/>
  <c r="O22" i="6"/>
  <c r="K27" i="6"/>
  <c r="E21" i="6"/>
  <c r="E18" i="6"/>
  <c r="O12" i="6"/>
  <c r="O18" i="6"/>
  <c r="M17" i="6"/>
  <c r="K23" i="6"/>
  <c r="K20" i="6"/>
  <c r="E28" i="6"/>
  <c r="M21" i="6"/>
  <c r="M20" i="6"/>
  <c r="Q25" i="6"/>
  <c r="G20" i="6"/>
  <c r="M28" i="6"/>
  <c r="O27" i="6"/>
  <c r="E24" i="6"/>
  <c r="Q28" i="6"/>
  <c r="C19" i="6"/>
  <c r="D19" i="6" s="1"/>
  <c r="E20" i="6"/>
  <c r="K21" i="6"/>
  <c r="K19" i="6"/>
  <c r="Q17" i="6"/>
  <c r="Q21" i="6"/>
  <c r="F18" i="6"/>
  <c r="Q15" i="6"/>
  <c r="M29" i="6"/>
  <c r="O25" i="6"/>
  <c r="Q16" i="6"/>
  <c r="M10" i="6"/>
  <c r="Q29" i="6"/>
  <c r="O21" i="6"/>
  <c r="O19" i="6"/>
  <c r="M25" i="6"/>
  <c r="Q24" i="6"/>
  <c r="Q20" i="6"/>
  <c r="C20" i="6"/>
  <c r="D20" i="6" s="1"/>
  <c r="M19" i="6"/>
  <c r="L9" i="6"/>
  <c r="K29" i="6"/>
  <c r="O17" i="6"/>
  <c r="Q22" i="6"/>
  <c r="K15" i="6"/>
  <c r="F19" i="6"/>
  <c r="G21" i="6"/>
  <c r="P23" i="6"/>
  <c r="F21" i="6"/>
  <c r="E13" i="6"/>
  <c r="K12" i="6"/>
  <c r="O29" i="6"/>
  <c r="G24" i="6"/>
  <c r="E23" i="6"/>
  <c r="G18" i="6"/>
  <c r="Q30" i="6"/>
  <c r="A3" i="6"/>
  <c r="N13" i="6"/>
  <c r="M16" i="6"/>
  <c r="O11" i="6"/>
  <c r="Q14" i="6"/>
  <c r="R19" i="6"/>
  <c r="M18" i="6"/>
  <c r="C18" i="6"/>
  <c r="D18" i="6" s="1"/>
  <c r="K16" i="6"/>
  <c r="R15" i="6"/>
  <c r="N30" i="6"/>
  <c r="I18" i="6"/>
  <c r="L19" i="6"/>
  <c r="L17" i="6"/>
  <c r="O14" i="6"/>
  <c r="I28" i="6"/>
  <c r="I15" i="6"/>
  <c r="R11" i="6"/>
  <c r="H14" i="6"/>
  <c r="Q10" i="6"/>
  <c r="J30" i="6"/>
  <c r="N28" i="6"/>
  <c r="R13" i="6"/>
  <c r="M23" i="6"/>
  <c r="M26" i="6"/>
  <c r="O15" i="6"/>
  <c r="L30" i="6"/>
  <c r="K24" i="6"/>
  <c r="K17" i="6"/>
  <c r="P24" i="6"/>
  <c r="Q18" i="6"/>
  <c r="M27" i="6"/>
  <c r="M24" i="6"/>
  <c r="K18" i="6"/>
  <c r="O16" i="6"/>
  <c r="Q13" i="6"/>
  <c r="M12" i="6"/>
  <c r="E11" i="6"/>
  <c r="K13" i="6"/>
  <c r="P41" i="6"/>
  <c r="N25" i="6"/>
  <c r="H19" i="6"/>
  <c r="M9" i="6"/>
  <c r="E17" i="6"/>
  <c r="E15" i="6"/>
  <c r="C15" i="6"/>
  <c r="D15" i="6" s="1"/>
  <c r="K14" i="6"/>
  <c r="M13" i="6"/>
  <c r="O28" i="6"/>
  <c r="Q27" i="6"/>
  <c r="L16" i="6"/>
  <c r="J23" i="6"/>
  <c r="P13" i="6"/>
  <c r="N21" i="6"/>
  <c r="G28" i="6"/>
  <c r="C26" i="6"/>
  <c r="D26" i="6" s="1"/>
  <c r="Q26" i="6"/>
  <c r="O23" i="6"/>
  <c r="C28" i="6"/>
  <c r="D28" i="6" s="1"/>
  <c r="J27" i="6"/>
  <c r="H20" i="6"/>
  <c r="O20" i="6"/>
  <c r="I20" i="6"/>
  <c r="F20" i="6"/>
  <c r="G19" i="6"/>
  <c r="Q19" i="6"/>
  <c r="E19" i="6"/>
  <c r="I19" i="6"/>
  <c r="G17" i="6"/>
  <c r="J46" i="6"/>
  <c r="J22" i="6"/>
  <c r="G27" i="6"/>
  <c r="L29" i="6"/>
  <c r="G29" i="6"/>
  <c r="F10" i="6"/>
  <c r="K28" i="6"/>
  <c r="L23" i="6"/>
  <c r="P39" i="6"/>
  <c r="P26" i="6"/>
  <c r="H10" i="6"/>
  <c r="G25" i="6"/>
  <c r="N24" i="6"/>
  <c r="C13" i="6"/>
  <c r="D13" i="6" s="1"/>
  <c r="L22" i="6"/>
  <c r="L10" i="6"/>
  <c r="Q9" i="6"/>
  <c r="I21" i="6"/>
  <c r="J21" i="6"/>
  <c r="J14" i="6"/>
  <c r="H23" i="6"/>
  <c r="H22" i="6"/>
  <c r="A2" i="6"/>
  <c r="L26" i="6"/>
  <c r="L24" i="6"/>
  <c r="L20" i="6"/>
  <c r="K22" i="6"/>
  <c r="F14" i="6"/>
  <c r="J15" i="6"/>
  <c r="G15" i="6"/>
  <c r="C17" i="6"/>
  <c r="D17" i="6" s="1"/>
  <c r="G10" i="6"/>
  <c r="I10" i="6"/>
  <c r="I11" i="6"/>
  <c r="I17" i="6"/>
  <c r="W29" i="6"/>
  <c r="E10" i="6"/>
  <c r="N23" i="6"/>
  <c r="Q11" i="6"/>
  <c r="J19" i="6"/>
  <c r="P9" i="6"/>
  <c r="P28" i="6"/>
  <c r="L21" i="6"/>
  <c r="R12" i="6"/>
  <c r="F29" i="6"/>
  <c r="C21" i="6"/>
  <c r="D21" i="6" s="1"/>
  <c r="M11" i="6"/>
  <c r="L13" i="6"/>
  <c r="G16" i="6"/>
  <c r="M30" i="6"/>
  <c r="F11" i="6"/>
  <c r="J26" i="6"/>
  <c r="P17" i="6"/>
  <c r="L27" i="6"/>
  <c r="K30" i="6"/>
  <c r="F28" i="6"/>
  <c r="P21" i="6"/>
  <c r="P19" i="6"/>
  <c r="N19" i="6"/>
  <c r="L25" i="6"/>
  <c r="K10" i="6"/>
  <c r="O13" i="6"/>
  <c r="C11" i="6"/>
  <c r="D11" i="6" s="1"/>
  <c r="F16" i="6"/>
  <c r="P30" i="6"/>
  <c r="C9" i="6"/>
  <c r="D9" i="6" s="1"/>
  <c r="Q12" i="6"/>
  <c r="AC28" i="6"/>
  <c r="G14" i="6"/>
  <c r="F13" i="6"/>
  <c r="F25" i="6"/>
  <c r="M14" i="6"/>
  <c r="J24" i="6"/>
  <c r="N20" i="6"/>
  <c r="H17" i="6"/>
  <c r="P15" i="6"/>
  <c r="N10" i="6"/>
  <c r="L28" i="6"/>
  <c r="L18" i="6"/>
  <c r="L14" i="6"/>
  <c r="F17" i="6"/>
  <c r="O10" i="6"/>
  <c r="P27" i="6"/>
  <c r="P29" i="6"/>
  <c r="N29" i="6"/>
  <c r="M15" i="6"/>
  <c r="J20" i="6"/>
  <c r="J13" i="6"/>
  <c r="J28" i="6"/>
  <c r="R22" i="6"/>
  <c r="E16" i="6"/>
  <c r="I16" i="6"/>
  <c r="I25" i="6"/>
  <c r="I32" i="6"/>
  <c r="S32" i="6" s="1"/>
  <c r="P18" i="6"/>
  <c r="R10" i="6"/>
  <c r="C16" i="6"/>
  <c r="D16" i="6" s="1"/>
  <c r="E12" i="6"/>
  <c r="K11" i="6"/>
  <c r="C14" i="6"/>
  <c r="D14" i="6" s="1"/>
  <c r="A40" i="6"/>
  <c r="P16" i="6"/>
  <c r="H16" i="6"/>
  <c r="H15" i="6"/>
  <c r="I26" i="6"/>
  <c r="E26" i="6"/>
  <c r="K25" i="6"/>
  <c r="O24" i="6"/>
  <c r="G23" i="6"/>
  <c r="R21" i="6"/>
  <c r="H21" i="6"/>
  <c r="O26" i="6"/>
  <c r="G26" i="6"/>
  <c r="K9" i="6"/>
  <c r="G9" i="6"/>
  <c r="I9" i="6"/>
  <c r="F9" i="6"/>
  <c r="C29" i="6"/>
  <c r="D29" i="6" s="1"/>
  <c r="F27" i="6"/>
  <c r="C27" i="6"/>
  <c r="D27" i="6" s="1"/>
  <c r="I27" i="6"/>
  <c r="N27" i="6"/>
  <c r="H25" i="6"/>
  <c r="P22" i="6"/>
  <c r="N14" i="6"/>
  <c r="L11" i="6"/>
  <c r="C10" i="6"/>
  <c r="D10" i="6" s="1"/>
  <c r="G11" i="6"/>
  <c r="N22" i="6"/>
  <c r="N15" i="6"/>
  <c r="L15" i="6"/>
  <c r="O9" i="6"/>
  <c r="K26" i="6"/>
  <c r="C25" i="6"/>
  <c r="D25" i="6" s="1"/>
  <c r="E25" i="6"/>
  <c r="I14" i="6"/>
  <c r="G13" i="6"/>
  <c r="F22" i="6"/>
  <c r="I22" i="6"/>
  <c r="I12" i="6"/>
  <c r="H29" i="6"/>
  <c r="C12" i="6"/>
  <c r="D12" i="6" s="1"/>
  <c r="AM10" i="6"/>
  <c r="R9" i="6"/>
  <c r="H9" i="6"/>
  <c r="I30" i="6"/>
  <c r="F30" i="6"/>
  <c r="Q23" i="6"/>
  <c r="G22" i="6"/>
  <c r="M22" i="6"/>
  <c r="C22" i="6"/>
  <c r="D22" i="6" s="1"/>
  <c r="F23" i="6"/>
  <c r="H27" i="6"/>
  <c r="H30" i="6"/>
  <c r="G30" i="6"/>
  <c r="C30" i="6"/>
  <c r="D30" i="6" s="1"/>
  <c r="O30" i="6"/>
  <c r="C24" i="6"/>
  <c r="D24" i="6" s="1"/>
  <c r="H26" i="6"/>
  <c r="J18" i="6"/>
  <c r="H12" i="6"/>
  <c r="N12" i="6"/>
  <c r="H11" i="6"/>
  <c r="H13" i="6"/>
  <c r="R24" i="6"/>
  <c r="R20" i="6"/>
  <c r="R18" i="6"/>
  <c r="R17" i="6"/>
  <c r="R14" i="6"/>
  <c r="G12" i="6"/>
  <c r="J16" i="6"/>
  <c r="F24" i="6"/>
  <c r="N11" i="6"/>
  <c r="N26" i="6"/>
  <c r="P25" i="6"/>
  <c r="J17" i="6"/>
  <c r="P12" i="6"/>
  <c r="H28" i="6"/>
  <c r="F15" i="6"/>
  <c r="J29" i="6"/>
  <c r="R26" i="6"/>
  <c r="I29" i="6"/>
  <c r="H18" i="6"/>
  <c r="J11" i="6"/>
  <c r="R23" i="6"/>
  <c r="I13" i="6"/>
  <c r="AC30" i="6" l="1"/>
  <c r="V29" i="6"/>
  <c r="BJ9" i="6"/>
  <c r="BK9" i="6" s="1"/>
  <c r="AH20" i="6"/>
  <c r="AG24" i="6"/>
  <c r="AG17" i="6"/>
  <c r="Z19" i="6"/>
  <c r="AG11" i="6"/>
  <c r="AD10" i="6"/>
  <c r="AG10" i="6"/>
  <c r="BE31" i="6"/>
  <c r="AK19" i="6"/>
  <c r="AA17" i="6"/>
  <c r="Z10" i="6"/>
  <c r="D37" i="6"/>
  <c r="Q68" i="6" s="1"/>
  <c r="Z27" i="6"/>
  <c r="AI18" i="6"/>
  <c r="AH9" i="6"/>
  <c r="AI24" i="6"/>
  <c r="Z25" i="6"/>
  <c r="Y21" i="6"/>
  <c r="Z17" i="6"/>
  <c r="AI9" i="6"/>
  <c r="Y19" i="6"/>
  <c r="AA25" i="6"/>
  <c r="AE16" i="6"/>
  <c r="Z21" i="6"/>
  <c r="AI20" i="6"/>
  <c r="U9" i="6"/>
  <c r="AG18" i="6"/>
  <c r="AD16" i="6"/>
  <c r="AL15" i="6"/>
  <c r="AH30" i="6"/>
  <c r="AA27" i="6"/>
  <c r="AL26" i="6"/>
  <c r="AK15" i="6"/>
  <c r="W30" i="6"/>
  <c r="V11" i="6"/>
  <c r="U22" i="6"/>
  <c r="AK24" i="6"/>
  <c r="AE13" i="6"/>
  <c r="AA22" i="6"/>
  <c r="AA28" i="6"/>
  <c r="Y26" i="6"/>
  <c r="AI10" i="6"/>
  <c r="AG27" i="6"/>
  <c r="AM22" i="6"/>
  <c r="AG21" i="6"/>
  <c r="AC17" i="6"/>
  <c r="AE21" i="6"/>
  <c r="Y24" i="6"/>
  <c r="Z28" i="6"/>
  <c r="AK26" i="6"/>
  <c r="AC23" i="6"/>
  <c r="AL11" i="6"/>
  <c r="Y15" i="6"/>
  <c r="W9" i="6"/>
  <c r="AL18" i="6"/>
  <c r="AC13" i="6"/>
  <c r="AE17" i="6"/>
  <c r="AA13" i="6"/>
  <c r="AK22" i="6"/>
  <c r="AD25" i="6"/>
  <c r="AL30" i="6"/>
  <c r="U18" i="6"/>
  <c r="AG12" i="6"/>
  <c r="AK20" i="6"/>
  <c r="AE23" i="6"/>
  <c r="AM18" i="6"/>
  <c r="U26" i="6"/>
  <c r="AL24" i="6"/>
  <c r="AK11" i="6"/>
  <c r="V30" i="6"/>
  <c r="AC27" i="6"/>
  <c r="V22" i="6"/>
  <c r="V20" i="6"/>
  <c r="U24" i="6"/>
  <c r="V26" i="6"/>
  <c r="AL20" i="6"/>
  <c r="AE19" i="6"/>
  <c r="AI12" i="6"/>
  <c r="Z15" i="6"/>
  <c r="V9" i="6"/>
  <c r="AE27" i="6"/>
  <c r="AK9" i="6"/>
  <c r="AC10" i="6"/>
  <c r="AK18" i="6"/>
  <c r="AG16" i="6"/>
  <c r="Y11" i="6"/>
  <c r="Z24" i="6"/>
  <c r="Z20" i="6"/>
  <c r="AD30" i="6"/>
  <c r="AH25" i="6"/>
  <c r="AA26" i="6"/>
  <c r="Z22" i="6"/>
  <c r="Y20" i="6"/>
  <c r="AI27" i="6"/>
  <c r="Y29" i="6"/>
  <c r="W12" i="6"/>
  <c r="S24" i="6"/>
  <c r="AI25" i="6"/>
  <c r="AM12" i="6"/>
  <c r="V14" i="6"/>
  <c r="AD15" i="6"/>
  <c r="V12" i="6"/>
  <c r="AH28" i="6"/>
  <c r="Z12" i="6"/>
  <c r="Z11" i="6"/>
  <c r="AK10" i="6"/>
  <c r="AL28" i="6"/>
  <c r="AE29" i="6"/>
  <c r="AC9" i="6"/>
  <c r="AL17" i="6"/>
  <c r="AG15" i="6"/>
  <c r="U10" i="6"/>
  <c r="AD13" i="6"/>
  <c r="S14" i="6"/>
  <c r="S12" i="6"/>
  <c r="AE14" i="6"/>
  <c r="AQ15" i="6"/>
  <c r="AR15" i="6" s="1"/>
  <c r="AY15" i="6"/>
  <c r="BA15" i="6"/>
  <c r="BB15" i="6"/>
  <c r="AZ15" i="6"/>
  <c r="BC15" i="6"/>
  <c r="AQ13" i="6"/>
  <c r="AV13" i="6" s="1"/>
  <c r="BA13" i="6"/>
  <c r="AZ13" i="6"/>
  <c r="BB13" i="6"/>
  <c r="AY13" i="6"/>
  <c r="BC13" i="6"/>
  <c r="AQ27" i="6"/>
  <c r="AS27" i="6" s="1"/>
  <c r="AY27" i="6"/>
  <c r="BA27" i="6"/>
  <c r="BB27" i="6"/>
  <c r="AZ27" i="6"/>
  <c r="BC27" i="6"/>
  <c r="AQ25" i="6"/>
  <c r="AR25" i="6" s="1"/>
  <c r="BA25" i="6"/>
  <c r="AZ25" i="6"/>
  <c r="BB25" i="6"/>
  <c r="AY25" i="6"/>
  <c r="BC25" i="6"/>
  <c r="AQ23" i="6"/>
  <c r="AW23" i="6" s="1"/>
  <c r="AY23" i="6"/>
  <c r="BA23" i="6"/>
  <c r="AZ23" i="6"/>
  <c r="BC23" i="6"/>
  <c r="BB23" i="6"/>
  <c r="AQ21" i="6"/>
  <c r="AV21" i="6" s="1"/>
  <c r="BA21" i="6"/>
  <c r="BB21" i="6"/>
  <c r="AZ21" i="6"/>
  <c r="AY21" i="6"/>
  <c r="BC21" i="6"/>
  <c r="AQ19" i="6"/>
  <c r="AS19" i="6" s="1"/>
  <c r="AY19" i="6"/>
  <c r="BA19" i="6"/>
  <c r="AZ19" i="6"/>
  <c r="BB19" i="6"/>
  <c r="BC19" i="6"/>
  <c r="AQ17" i="6"/>
  <c r="AR17" i="6" s="1"/>
  <c r="BA17" i="6"/>
  <c r="AZ17" i="6"/>
  <c r="AY17" i="6"/>
  <c r="BC17" i="6"/>
  <c r="BB17" i="6"/>
  <c r="AQ10" i="6"/>
  <c r="AS10" i="6" s="1"/>
  <c r="BA10" i="6"/>
  <c r="AZ10" i="6"/>
  <c r="BB10" i="6"/>
  <c r="BC10" i="6"/>
  <c r="AY10" i="6"/>
  <c r="BA30" i="6"/>
  <c r="BB30" i="6"/>
  <c r="AZ30" i="6"/>
  <c r="AY30" i="6"/>
  <c r="BC30" i="6"/>
  <c r="AQ28" i="6"/>
  <c r="AW28" i="6" s="1"/>
  <c r="BA28" i="6"/>
  <c r="AY28" i="6"/>
  <c r="AZ28" i="6"/>
  <c r="BB28" i="6"/>
  <c r="BC28" i="6"/>
  <c r="AD29" i="6"/>
  <c r="AC22" i="6"/>
  <c r="AK14" i="6"/>
  <c r="AI28" i="6"/>
  <c r="AH10" i="6"/>
  <c r="AI21" i="6"/>
  <c r="AQ16" i="6"/>
  <c r="AT16" i="6" s="1"/>
  <c r="BA16" i="6"/>
  <c r="AY16" i="6"/>
  <c r="AZ16" i="6"/>
  <c r="BB16" i="6"/>
  <c r="BC16" i="6"/>
  <c r="AQ14" i="6"/>
  <c r="AT14" i="6" s="1"/>
  <c r="BA14" i="6"/>
  <c r="AZ14" i="6"/>
  <c r="AY14" i="6"/>
  <c r="BC14" i="6"/>
  <c r="BB14" i="6"/>
  <c r="AQ12" i="6"/>
  <c r="AT12" i="6" s="1"/>
  <c r="BA12" i="6"/>
  <c r="BB12" i="6"/>
  <c r="AY12" i="6"/>
  <c r="AZ12" i="6"/>
  <c r="BC12" i="6"/>
  <c r="AM23" i="6"/>
  <c r="AL21" i="6"/>
  <c r="AA12" i="6"/>
  <c r="AA16" i="6"/>
  <c r="AQ9" i="6"/>
  <c r="AW9" i="6" s="1"/>
  <c r="AY9" i="6"/>
  <c r="BA9" i="6"/>
  <c r="BB9" i="6"/>
  <c r="AZ9" i="6"/>
  <c r="BC9" i="6"/>
  <c r="AQ26" i="6"/>
  <c r="AW26" i="6" s="1"/>
  <c r="BA26" i="6"/>
  <c r="AZ26" i="6"/>
  <c r="BC26" i="6"/>
  <c r="AY26" i="6"/>
  <c r="BB26" i="6"/>
  <c r="AQ24" i="6"/>
  <c r="AS24" i="6" s="1"/>
  <c r="BA24" i="6"/>
  <c r="BB24" i="6"/>
  <c r="AY24" i="6"/>
  <c r="AZ24" i="6"/>
  <c r="BC24" i="6"/>
  <c r="AQ22" i="6"/>
  <c r="AW22" i="6" s="1"/>
  <c r="BA22" i="6"/>
  <c r="AZ22" i="6"/>
  <c r="BB22" i="6"/>
  <c r="BC22" i="6"/>
  <c r="AY22" i="6"/>
  <c r="AQ20" i="6"/>
  <c r="AV20" i="6" s="1"/>
  <c r="BA20" i="6"/>
  <c r="AY20" i="6"/>
  <c r="AZ20" i="6"/>
  <c r="BC20" i="6"/>
  <c r="BB20" i="6"/>
  <c r="AQ18" i="6"/>
  <c r="AR18" i="6" s="1"/>
  <c r="BA18" i="6"/>
  <c r="AY18" i="6"/>
  <c r="BB18" i="6"/>
  <c r="AZ18" i="6"/>
  <c r="BC18" i="6"/>
  <c r="AL12" i="6"/>
  <c r="AA11" i="6"/>
  <c r="AQ11" i="6"/>
  <c r="AR11" i="6" s="1"/>
  <c r="AY11" i="6"/>
  <c r="BA11" i="6"/>
  <c r="AZ11" i="6"/>
  <c r="BC11" i="6"/>
  <c r="BB11" i="6"/>
  <c r="AQ29" i="6"/>
  <c r="AW29" i="6" s="1"/>
  <c r="BA29" i="6"/>
  <c r="AZ29" i="6"/>
  <c r="AY29" i="6"/>
  <c r="BC29" i="6"/>
  <c r="BB29" i="6"/>
  <c r="AD9" i="6"/>
  <c r="AC26" i="6"/>
  <c r="Y12" i="6"/>
  <c r="AK21" i="6"/>
  <c r="V10" i="6"/>
  <c r="S20" i="6"/>
  <c r="V28" i="6"/>
  <c r="V23" i="6"/>
  <c r="AG13" i="6"/>
  <c r="W19" i="6"/>
  <c r="AD11" i="6"/>
  <c r="U28" i="6"/>
  <c r="AM19" i="6"/>
  <c r="V19" i="6"/>
  <c r="Z14" i="6"/>
  <c r="AA14" i="6"/>
  <c r="AM28" i="6"/>
  <c r="AH16" i="6"/>
  <c r="E31" i="6"/>
  <c r="E32" i="6" s="1"/>
  <c r="S11" i="6"/>
  <c r="S28" i="6"/>
  <c r="AM29" i="6"/>
  <c r="S19" i="6"/>
  <c r="AM16" i="6"/>
  <c r="AH14" i="6"/>
  <c r="S30" i="6"/>
  <c r="S10" i="6"/>
  <c r="L31" i="6"/>
  <c r="L33" i="6" s="1"/>
  <c r="AM9" i="6"/>
  <c r="Y9" i="6"/>
  <c r="V25" i="6"/>
  <c r="Y10" i="6"/>
  <c r="AU30" i="6"/>
  <c r="H31" i="6"/>
  <c r="K31" i="6"/>
  <c r="AG14" i="6"/>
  <c r="J31" i="6"/>
  <c r="AI15" i="6"/>
  <c r="S26" i="6"/>
  <c r="AP31" i="6"/>
  <c r="AH11" i="6"/>
  <c r="Y18" i="6"/>
  <c r="U20" i="6"/>
  <c r="AH17" i="6"/>
  <c r="AD28" i="6"/>
  <c r="AL23" i="6"/>
  <c r="Y23" i="6"/>
  <c r="AI17" i="6"/>
  <c r="Y16" i="6"/>
  <c r="AH29" i="6"/>
  <c r="M31" i="6"/>
  <c r="M34" i="6" s="1"/>
  <c r="S34" i="6" s="1"/>
  <c r="AN31" i="6"/>
  <c r="AE26" i="6"/>
  <c r="AR30" i="6"/>
  <c r="AA18" i="6"/>
  <c r="AE24" i="6"/>
  <c r="AD14" i="6"/>
  <c r="AA23" i="6"/>
  <c r="AL25" i="6"/>
  <c r="AA10" i="6"/>
  <c r="AI29" i="6"/>
  <c r="AC21" i="6"/>
  <c r="AD12" i="6"/>
  <c r="AK16" i="6"/>
  <c r="AS30" i="6"/>
  <c r="V27" i="6"/>
  <c r="S23" i="6"/>
  <c r="AG22" i="6"/>
  <c r="AC14" i="6"/>
  <c r="S25" i="6"/>
  <c r="AM25" i="6"/>
  <c r="S29" i="6"/>
  <c r="S17" i="6"/>
  <c r="AM17" i="6"/>
  <c r="U27" i="6"/>
  <c r="U23" i="6"/>
  <c r="AH13" i="6"/>
  <c r="Z29" i="6"/>
  <c r="AL27" i="6"/>
  <c r="AW30" i="6"/>
  <c r="U14" i="6"/>
  <c r="V13" i="6"/>
  <c r="W21" i="6"/>
  <c r="AI22" i="6"/>
  <c r="AD18" i="6"/>
  <c r="AK27" i="6"/>
  <c r="W24" i="6"/>
  <c r="AD20" i="6"/>
  <c r="AI23" i="6"/>
  <c r="S16" i="6"/>
  <c r="AK17" i="6"/>
  <c r="Z30" i="6"/>
  <c r="U11" i="6"/>
  <c r="S18" i="6"/>
  <c r="AL19" i="6"/>
  <c r="AC15" i="6"/>
  <c r="AE11" i="6"/>
  <c r="AI26" i="6"/>
  <c r="AT30" i="6"/>
  <c r="S27" i="6"/>
  <c r="I31" i="6"/>
  <c r="AV30" i="6"/>
  <c r="W17" i="6"/>
  <c r="W13" i="6"/>
  <c r="V16" i="6"/>
  <c r="U21" i="6"/>
  <c r="AC18" i="6"/>
  <c r="AG26" i="6"/>
  <c r="V15" i="6"/>
  <c r="AC20" i="6"/>
  <c r="AI19" i="6"/>
  <c r="F31" i="6"/>
  <c r="V17" i="6"/>
  <c r="Q31" i="6"/>
  <c r="G36" i="6" s="1"/>
  <c r="S21" i="6"/>
  <c r="AM30" i="6"/>
  <c r="AO31" i="6"/>
  <c r="N31" i="6"/>
  <c r="N34" i="6" s="1"/>
  <c r="P31" i="6"/>
  <c r="H35" i="6" s="1"/>
  <c r="AA9" i="6"/>
  <c r="AH15" i="6"/>
  <c r="R31" i="6"/>
  <c r="H36" i="6" s="1"/>
  <c r="S22" i="6"/>
  <c r="G31" i="6"/>
  <c r="S9" i="6"/>
  <c r="U16" i="6"/>
  <c r="U15" i="6"/>
  <c r="AI11" i="6"/>
  <c r="O31" i="6"/>
  <c r="S15" i="6"/>
  <c r="AA30" i="6"/>
  <c r="AH19" i="6"/>
  <c r="S13" i="6"/>
  <c r="AP74" i="6"/>
  <c r="AE25" i="6"/>
  <c r="Z13" i="6"/>
  <c r="AE10" i="6"/>
  <c r="AL16" i="6"/>
  <c r="AK29" i="6"/>
  <c r="AG23" i="6"/>
  <c r="AM14" i="6"/>
  <c r="AL13" i="6"/>
  <c r="AK13" i="6"/>
  <c r="AC19" i="6"/>
  <c r="AG30" i="6"/>
  <c r="AC12" i="6"/>
  <c r="W10" i="6"/>
  <c r="V18" i="6"/>
  <c r="Z9" i="6"/>
  <c r="AD22" i="6"/>
  <c r="AD24" i="6"/>
  <c r="W25" i="6"/>
  <c r="K68" i="6" l="1"/>
  <c r="N68" i="6"/>
  <c r="H68" i="6"/>
  <c r="BJ11" i="6"/>
  <c r="BL11" i="6" s="1"/>
  <c r="BJ10" i="6"/>
  <c r="BL10" i="6" s="1"/>
  <c r="AP72" i="6"/>
  <c r="AR27" i="6"/>
  <c r="AR26" i="6"/>
  <c r="AS28" i="6"/>
  <c r="AS26" i="6"/>
  <c r="G35" i="6"/>
  <c r="K33" i="6"/>
  <c r="S33" i="6" s="1"/>
  <c r="AV24" i="6"/>
  <c r="AU17" i="6"/>
  <c r="AT25" i="6"/>
  <c r="AV25" i="6"/>
  <c r="AP76" i="6"/>
  <c r="AW12" i="6"/>
  <c r="AV17" i="6"/>
  <c r="AV12" i="6"/>
  <c r="AU12" i="6"/>
  <c r="AS15" i="6"/>
  <c r="AT17" i="6"/>
  <c r="AW17" i="6"/>
  <c r="AU18" i="6"/>
  <c r="AR12" i="6"/>
  <c r="AT28" i="6"/>
  <c r="AT13" i="6"/>
  <c r="AS13" i="6"/>
  <c r="AU13" i="6"/>
  <c r="AW13" i="6"/>
  <c r="AS12" i="6"/>
  <c r="AT26" i="6"/>
  <c r="AU28" i="6"/>
  <c r="AW18" i="6"/>
  <c r="AT18" i="6"/>
  <c r="AV18" i="6"/>
  <c r="AW11" i="6"/>
  <c r="AU21" i="6"/>
  <c r="AS21" i="6"/>
  <c r="AV26" i="6"/>
  <c r="AS18" i="6"/>
  <c r="AU11" i="6"/>
  <c r="AR28" i="6"/>
  <c r="AU26" i="6"/>
  <c r="AT11" i="6"/>
  <c r="AV28" i="6"/>
  <c r="AS11" i="6"/>
  <c r="AU16" i="6"/>
  <c r="AS16" i="6"/>
  <c r="AR22" i="6"/>
  <c r="AR16" i="6"/>
  <c r="AS22" i="6"/>
  <c r="AV16" i="6"/>
  <c r="AT22" i="6"/>
  <c r="AW16" i="6"/>
  <c r="AU10" i="6"/>
  <c r="H34" i="6"/>
  <c r="AV10" i="6"/>
  <c r="AT24" i="6"/>
  <c r="AS20" i="6"/>
  <c r="AS23" i="6"/>
  <c r="AW24" i="6"/>
  <c r="AV29" i="6"/>
  <c r="AR9" i="6"/>
  <c r="AT9" i="6"/>
  <c r="AT29" i="6"/>
  <c r="O35" i="6"/>
  <c r="S35" i="6" s="1"/>
  <c r="AW15" i="6"/>
  <c r="AV11" i="6"/>
  <c r="AR19" i="6"/>
  <c r="AV27" i="6"/>
  <c r="AU22" i="6"/>
  <c r="AR13" i="6"/>
  <c r="AW21" i="6"/>
  <c r="AU25" i="6"/>
  <c r="AS17" i="6"/>
  <c r="AW19" i="6"/>
  <c r="AS25" i="6"/>
  <c r="AW25" i="6"/>
  <c r="AT21" i="6"/>
  <c r="AR21" i="6"/>
  <c r="AR29" i="6"/>
  <c r="AV9" i="6"/>
  <c r="AW20" i="6"/>
  <c r="AR14" i="6"/>
  <c r="AU9" i="6"/>
  <c r="AM31" i="6"/>
  <c r="AP36" i="6" s="1"/>
  <c r="AS29" i="6"/>
  <c r="AU29" i="6"/>
  <c r="AR20" i="6"/>
  <c r="AV22" i="6"/>
  <c r="AS14" i="6"/>
  <c r="AU24" i="6"/>
  <c r="AS9" i="6"/>
  <c r="AT20" i="6"/>
  <c r="AU14" i="6"/>
  <c r="AV14" i="6"/>
  <c r="AR24" i="6"/>
  <c r="AU20" i="6"/>
  <c r="AW14" i="6"/>
  <c r="AU15" i="6"/>
  <c r="AQ31" i="6"/>
  <c r="AT10" i="6"/>
  <c r="AU27" i="6"/>
  <c r="AR23" i="6"/>
  <c r="AU19" i="6"/>
  <c r="AT15" i="6"/>
  <c r="AU23" i="6"/>
  <c r="AV15" i="6"/>
  <c r="AR10" i="6"/>
  <c r="AW10" i="6"/>
  <c r="AV19" i="6"/>
  <c r="AT27" i="6"/>
  <c r="AT23" i="6"/>
  <c r="AT19" i="6"/>
  <c r="AV23" i="6"/>
  <c r="AW27" i="6"/>
  <c r="AZ31" i="6"/>
  <c r="BC31" i="6"/>
  <c r="AY31" i="6"/>
  <c r="AY32" i="6" s="1"/>
  <c r="BA31" i="6"/>
  <c r="BA32" i="6" s="1"/>
  <c r="BB31" i="6"/>
  <c r="K67" i="6"/>
  <c r="Q67" i="6"/>
  <c r="N67" i="6"/>
  <c r="G34" i="6"/>
  <c r="U31" i="6"/>
  <c r="AN32" i="6" s="1"/>
  <c r="V31" i="6"/>
  <c r="AO32" i="6" s="1"/>
  <c r="R36" i="6"/>
  <c r="AA31" i="6"/>
  <c r="AP33" i="6" s="1"/>
  <c r="Y31" i="6"/>
  <c r="AN33" i="6" s="1"/>
  <c r="AH31" i="6"/>
  <c r="AO35" i="6" s="1"/>
  <c r="P35" i="6"/>
  <c r="AI31" i="6"/>
  <c r="AP35" i="6" s="1"/>
  <c r="Z31" i="6"/>
  <c r="AO33" i="6" s="1"/>
  <c r="AD31" i="6"/>
  <c r="AO34" i="6" s="1"/>
  <c r="W31" i="6"/>
  <c r="AP32" i="6" s="1"/>
  <c r="AK31" i="6"/>
  <c r="AN36" i="6" s="1"/>
  <c r="AG31" i="6"/>
  <c r="AN35" i="6" s="1"/>
  <c r="Q36" i="6"/>
  <c r="S36" i="6" s="1"/>
  <c r="AC31" i="6"/>
  <c r="AN34" i="6" s="1"/>
  <c r="AL31" i="6"/>
  <c r="AO36" i="6" s="1"/>
  <c r="S31" i="6"/>
  <c r="AE31" i="6"/>
  <c r="AP34" i="6" s="1"/>
  <c r="AP67" i="6" l="1"/>
  <c r="AZ32" i="6"/>
  <c r="BM10" i="6"/>
  <c r="BK10" i="6"/>
  <c r="BM11" i="6"/>
  <c r="BK11" i="6"/>
  <c r="BB32" i="6"/>
  <c r="AS31" i="6"/>
  <c r="AS32" i="6" s="1"/>
  <c r="AW31" i="6"/>
  <c r="AW32" i="6" s="1"/>
  <c r="AN65" i="6" s="1"/>
  <c r="AT31" i="6"/>
  <c r="AT32" i="6" s="1"/>
  <c r="K65" i="6" s="1"/>
  <c r="AR31" i="6"/>
  <c r="AO57" i="6" s="1"/>
  <c r="AV31" i="6"/>
  <c r="AV32" i="6" s="1"/>
  <c r="Q65" i="6" s="1"/>
  <c r="AU31" i="6"/>
  <c r="AU32" i="6" s="1"/>
  <c r="N65" i="6" s="1"/>
  <c r="BC32" i="6"/>
  <c r="AX31" i="6"/>
  <c r="BN11" i="6" l="1"/>
  <c r="BO10" i="6"/>
  <c r="BP10" i="6" s="1"/>
  <c r="BN10" i="6"/>
  <c r="I65" i="6"/>
  <c r="AP65" i="6" s="1"/>
  <c r="AP70" i="6"/>
  <c r="AN70" i="6"/>
  <c r="AR33" i="6"/>
  <c r="AX35" i="6" s="1"/>
  <c r="D79" i="6" s="1"/>
  <c r="AX33" i="6"/>
  <c r="AX36" i="6" s="1"/>
  <c r="H79" i="6" s="1"/>
  <c r="Q79" i="6" l="1"/>
  <c r="AP81" i="6" s="1"/>
  <c r="AP8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Bettina Huemer</author>
  </authors>
  <commentList>
    <comment ref="P7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Vorschulklassen und DF-Klassen werden zur Ermittlung des Schul-Durchschnitts nicht berücksichtigt!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<sst xmlns="http://schemas.openxmlformats.org/spreadsheetml/2006/main" count="215" uniqueCount="157">
  <si>
    <t>AO</t>
  </si>
  <si>
    <t>Volks-</t>
  </si>
  <si>
    <t>Vor-</t>
  </si>
  <si>
    <t>Schüler</t>
  </si>
  <si>
    <t>davon</t>
  </si>
  <si>
    <t>Schüler:</t>
  </si>
  <si>
    <t>schüler</t>
  </si>
  <si>
    <t>sonstige</t>
  </si>
  <si>
    <t>Gruppen:</t>
  </si>
  <si>
    <t>Gesamt</t>
  </si>
  <si>
    <t>NDM</t>
  </si>
  <si>
    <t>SPF</t>
  </si>
  <si>
    <t>orth.</t>
  </si>
  <si>
    <t>Status / Schuljahr</t>
  </si>
  <si>
    <t>STELLENPLAN</t>
  </si>
  <si>
    <t>Land Salzburg</t>
  </si>
  <si>
    <t>Klasse</t>
  </si>
  <si>
    <t>Klassen-</t>
  </si>
  <si>
    <t>Gesamt-</t>
  </si>
  <si>
    <t>schüler-</t>
  </si>
  <si>
    <t>sprengel-</t>
  </si>
  <si>
    <t>zahl</t>
  </si>
  <si>
    <t>fremde</t>
  </si>
  <si>
    <t>Kinder</t>
  </si>
  <si>
    <t>Schul-</t>
  </si>
  <si>
    <t>stufe</t>
  </si>
  <si>
    <t>der</t>
  </si>
  <si>
    <t>name</t>
  </si>
  <si>
    <t>Vors.-Kl</t>
  </si>
  <si>
    <t>integrativ</t>
  </si>
  <si>
    <t>stufen</t>
  </si>
  <si>
    <t>in der</t>
  </si>
  <si>
    <t>laut</t>
  </si>
  <si>
    <t>BiDok</t>
  </si>
  <si>
    <t>Fehler</t>
  </si>
  <si>
    <t>werte</t>
  </si>
  <si>
    <t>abfangen</t>
  </si>
  <si>
    <t>Stufe</t>
  </si>
  <si>
    <t>Gesamtsumme</t>
  </si>
  <si>
    <t>St0</t>
  </si>
  <si>
    <t>St1</t>
  </si>
  <si>
    <t>St2</t>
  </si>
  <si>
    <t>St3</t>
  </si>
  <si>
    <t>St4</t>
  </si>
  <si>
    <t>SF</t>
  </si>
  <si>
    <t>Gesamt - St. 0</t>
  </si>
  <si>
    <t>Gesamt - St. 1</t>
  </si>
  <si>
    <t>Gesamt - St. 2</t>
  </si>
  <si>
    <t>Gesamt - St. 3</t>
  </si>
  <si>
    <t>Gesamt - St. 4</t>
  </si>
  <si>
    <t>Anzahl Klassen</t>
  </si>
  <si>
    <t>davon Dispenskinder:</t>
  </si>
  <si>
    <t>Neueinschreibungen:</t>
  </si>
  <si>
    <t>Religionen:</t>
  </si>
  <si>
    <t>Gruppen</t>
  </si>
  <si>
    <t>röm.-kath.</t>
  </si>
  <si>
    <t>ev.</t>
  </si>
  <si>
    <t>islam.</t>
  </si>
  <si>
    <t>Ganztägige Schulform:</t>
  </si>
  <si>
    <t>individ. Lernzeit:</t>
  </si>
  <si>
    <t>gegenstandsbezogene Lernzeit:</t>
  </si>
  <si>
    <t>Lese-/Rechtschreib-Schwäche:</t>
  </si>
  <si>
    <t>SchülerInnen:</t>
  </si>
  <si>
    <t>SPF-</t>
  </si>
  <si>
    <t>St0:</t>
  </si>
  <si>
    <t>St2:</t>
  </si>
  <si>
    <t>St3:</t>
  </si>
  <si>
    <t>St4:</t>
  </si>
  <si>
    <t>b) Zwei- und dreiklassig:</t>
  </si>
  <si>
    <t>1.b Stunden niederorganisierte VS:</t>
  </si>
  <si>
    <t>rk.</t>
  </si>
  <si>
    <t>isl.</t>
  </si>
  <si>
    <t>sonst.</t>
  </si>
  <si>
    <t>Wst.</t>
  </si>
  <si>
    <t>SPF: lfd. Verfahren:</t>
  </si>
  <si>
    <t>Team:</t>
  </si>
  <si>
    <t>Grundversorgung:</t>
  </si>
  <si>
    <t>1  Wst. pro Stufe:</t>
  </si>
  <si>
    <t>1 Wst. ab 11. Schü.:</t>
  </si>
  <si>
    <t>a) Einklassig:</t>
  </si>
  <si>
    <t>davon SchülerInnen</t>
  </si>
  <si>
    <t>nichtdt. Erstsprache</t>
  </si>
  <si>
    <t>SV1:</t>
  </si>
  <si>
    <t>SV2:</t>
  </si>
  <si>
    <t>SV3:</t>
  </si>
  <si>
    <t>BFD-Bedarf für ordentliche SchülerInnen mit "nichtdeutscher Erstsprache":</t>
  </si>
  <si>
    <t xml:space="preserve">          ord. Schüler m. BFD:</t>
  </si>
  <si>
    <t>Summen:</t>
  </si>
  <si>
    <t>2. Förderstunden (1 Wstd. pro VS-Klasse):</t>
  </si>
  <si>
    <t>Wstd.</t>
  </si>
  <si>
    <t>Anzahl Volksschulklassen:</t>
  </si>
  <si>
    <t>DFK-Klasse</t>
  </si>
  <si>
    <t>ja/nein</t>
  </si>
  <si>
    <t>DFK-Kl.:</t>
  </si>
  <si>
    <t>AO-Ges.:</t>
  </si>
  <si>
    <t>1.a Stunden lt.Lehrplan:</t>
  </si>
  <si>
    <t xml:space="preserve">    </t>
  </si>
  <si>
    <t>St1:</t>
  </si>
  <si>
    <t>DFK der :</t>
  </si>
  <si>
    <t>Kl. ohne DFK:</t>
  </si>
  <si>
    <t>0.St.:</t>
  </si>
  <si>
    <t>1. St.:</t>
  </si>
  <si>
    <t>2. St.:</t>
  </si>
  <si>
    <t>3.St.:</t>
  </si>
  <si>
    <t>4.St.:</t>
  </si>
  <si>
    <t>(gilt nicht für Vorschulklassen, 1-klassige VS + DF-Klassen!)</t>
  </si>
  <si>
    <t xml:space="preserve">DF-Kl.: </t>
  </si>
  <si>
    <r>
      <t xml:space="preserve">3) AO in </t>
    </r>
    <r>
      <rPr>
        <b/>
        <sz val="10"/>
        <color indexed="8"/>
        <rFont val="Tahoma"/>
        <family val="2"/>
      </rPr>
      <t>Deutschförderkurs</t>
    </r>
    <r>
      <rPr>
        <sz val="10"/>
        <color indexed="8"/>
        <rFont val="Tahoma"/>
        <family val="2"/>
      </rPr>
      <t xml:space="preserve"> (&gt;=8 Schü.): </t>
    </r>
  </si>
  <si>
    <r>
      <t xml:space="preserve">4) AO </t>
    </r>
    <r>
      <rPr>
        <b/>
        <sz val="10"/>
        <color indexed="8"/>
        <rFont val="Tahoma"/>
        <family val="2"/>
      </rPr>
      <t xml:space="preserve">Deutschförderkurs </t>
    </r>
    <r>
      <rPr>
        <b/>
        <sz val="9"/>
        <color indexed="8"/>
        <rFont val="Tahoma"/>
        <family val="2"/>
      </rPr>
      <t>"integr."</t>
    </r>
    <r>
      <rPr>
        <sz val="10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(&lt; 8 Schü.)</t>
    </r>
    <r>
      <rPr>
        <sz val="10"/>
        <color indexed="8"/>
        <rFont val="Tahoma"/>
        <family val="2"/>
      </rPr>
      <t xml:space="preserve">: </t>
    </r>
  </si>
  <si>
    <r>
      <t xml:space="preserve">2) AO in </t>
    </r>
    <r>
      <rPr>
        <b/>
        <sz val="10"/>
        <color indexed="8"/>
        <rFont val="Tahoma"/>
        <family val="2"/>
      </rPr>
      <t xml:space="preserve">Deutschförderkl. "integrativ" </t>
    </r>
    <r>
      <rPr>
        <sz val="10"/>
        <color indexed="8"/>
        <rFont val="Tahoma"/>
        <family val="2"/>
      </rPr>
      <t xml:space="preserve">(&lt; 8 Schü.): </t>
    </r>
  </si>
  <si>
    <r>
      <t xml:space="preserve">1) AO in </t>
    </r>
    <r>
      <rPr>
        <b/>
        <sz val="10"/>
        <color indexed="8"/>
        <rFont val="Tahoma"/>
        <family val="2"/>
      </rPr>
      <t>Deutschförderklasse</t>
    </r>
    <r>
      <rPr>
        <sz val="10"/>
        <color indexed="8"/>
        <rFont val="Tahoma"/>
        <family val="2"/>
      </rPr>
      <t xml:space="preserve"> (&gt;= 8 Schü.):</t>
    </r>
  </si>
  <si>
    <t>Schüler in DFK:</t>
  </si>
  <si>
    <t>Schü. o. DFK:</t>
  </si>
  <si>
    <t>Gst I: Sockel</t>
  </si>
  <si>
    <t xml:space="preserve">FIX-Kontingent : </t>
  </si>
  <si>
    <t xml:space="preserve">Schülerdurchschnitt der Schule in VS-Klassen: </t>
  </si>
  <si>
    <r>
      <t>wenn der SchülerInnen-Durchschnitt der Schule</t>
    </r>
    <r>
      <rPr>
        <b/>
        <sz val="8"/>
        <color indexed="8"/>
        <rFont val="Tahoma"/>
        <family val="2"/>
      </rPr>
      <t xml:space="preserve"> ist &gt;= als 21: </t>
    </r>
    <r>
      <rPr>
        <sz val="8"/>
        <color indexed="8"/>
        <rFont val="Tahoma"/>
        <family val="2"/>
      </rPr>
      <t xml:space="preserve"> </t>
    </r>
  </si>
  <si>
    <t>Wstd. pro Schü. in VS-Klassen!</t>
  </si>
  <si>
    <r>
      <rPr>
        <b/>
        <sz val="8"/>
        <color indexed="8"/>
        <rFont val="Tahoma"/>
        <family val="2"/>
      </rPr>
      <t xml:space="preserve"> ist &gt;= als 19: </t>
    </r>
    <r>
      <rPr>
        <sz val="8"/>
        <color indexed="8"/>
        <rFont val="Tahoma"/>
        <family val="2"/>
      </rPr>
      <t xml:space="preserve"> </t>
    </r>
  </si>
  <si>
    <r>
      <rPr>
        <b/>
        <sz val="8"/>
        <color indexed="8"/>
        <rFont val="Tahoma"/>
        <family val="2"/>
      </rPr>
      <t xml:space="preserve">ist &gt;= als 17: </t>
    </r>
    <r>
      <rPr>
        <sz val="8"/>
        <color indexed="8"/>
        <rFont val="Tahoma"/>
        <family val="2"/>
      </rPr>
      <t xml:space="preserve"> </t>
    </r>
  </si>
  <si>
    <r>
      <rPr>
        <b/>
        <sz val="8"/>
        <color indexed="8"/>
        <rFont val="Tahoma"/>
        <family val="2"/>
      </rPr>
      <t xml:space="preserve">ist &gt;= als 15: </t>
    </r>
    <r>
      <rPr>
        <sz val="8"/>
        <color indexed="8"/>
        <rFont val="Tahoma"/>
        <family val="2"/>
      </rPr>
      <t xml:space="preserve"> </t>
    </r>
  </si>
  <si>
    <r>
      <rPr>
        <b/>
        <sz val="8"/>
        <color indexed="8"/>
        <rFont val="Tahoma"/>
        <family val="2"/>
      </rPr>
      <t xml:space="preserve"> ist &lt; als 15: </t>
    </r>
    <r>
      <rPr>
        <sz val="8"/>
        <color indexed="8"/>
        <rFont val="Tahoma"/>
        <family val="2"/>
      </rPr>
      <t xml:space="preserve"> </t>
    </r>
  </si>
  <si>
    <t>Schü. in VS-Klassen:</t>
  </si>
  <si>
    <t>Darüberhinaus wird ein variables Ausgleichskontingent den Schulreferent/innen für besondere pädagogische und soziale Situationen zur Verfügung gestellt.</t>
  </si>
  <si>
    <t>Dieses kann bei begründetem Bedarf schriftlich bei den Schulreferent/innen beantragt werden.</t>
  </si>
  <si>
    <t>Anzahl VS-Klassen:</t>
  </si>
  <si>
    <t>Aschüler in VS-Klassen:</t>
  </si>
  <si>
    <t>o.DF.ohne Vorschukll.</t>
  </si>
  <si>
    <t>VS-Klassen:</t>
  </si>
  <si>
    <t>Wstd. pro Klasse:</t>
  </si>
  <si>
    <t xml:space="preserve"> (ohne Vorschulkl., ohne DF-Kl.!)</t>
  </si>
  <si>
    <r>
      <t xml:space="preserve">Berechnung - </t>
    </r>
    <r>
      <rPr>
        <b/>
        <sz val="11"/>
        <color indexed="10"/>
        <rFont val="Tahoma"/>
        <family val="2"/>
      </rPr>
      <t>Fix-Kontingent</t>
    </r>
    <r>
      <rPr>
        <b/>
        <sz val="11"/>
        <color indexed="8"/>
        <rFont val="Tahoma"/>
        <family val="2"/>
      </rPr>
      <t xml:space="preserve"> der Schule:</t>
    </r>
  </si>
  <si>
    <r>
      <t xml:space="preserve">Fixkontingent der Volksschule </t>
    </r>
    <r>
      <rPr>
        <sz val="11"/>
        <color rgb="FFFF0000"/>
        <rFont val="Tahoma"/>
        <family val="2"/>
      </rPr>
      <t>(ohne zusätzliche Zuschläge)</t>
    </r>
  </si>
  <si>
    <r>
      <rPr>
        <sz val="7"/>
        <color indexed="8"/>
        <rFont val="Tahoma"/>
        <family val="2"/>
      </rPr>
      <t>Gst II:</t>
    </r>
    <r>
      <rPr>
        <sz val="8"/>
        <color indexed="8"/>
        <rFont val="Tahoma"/>
        <family val="2"/>
      </rPr>
      <t xml:space="preserve">
</t>
    </r>
    <r>
      <rPr>
        <sz val="6"/>
        <color indexed="8"/>
        <rFont val="Tahoma"/>
        <family val="2"/>
      </rPr>
      <t>Sockel:</t>
    </r>
  </si>
  <si>
    <r>
      <t xml:space="preserve">Schulversuchsstunden </t>
    </r>
    <r>
      <rPr>
        <sz val="10"/>
        <color indexed="8"/>
        <rFont val="Tahoma"/>
        <family val="2"/>
      </rPr>
      <t>lt. Aufstellung-auslaufend:</t>
    </r>
  </si>
  <si>
    <t>3. VolksschulleiterInnen (Abzugsstunden):</t>
  </si>
  <si>
    <t>4. Religionsstunden:</t>
  </si>
  <si>
    <r>
      <t xml:space="preserve">5 b. </t>
    </r>
    <r>
      <rPr>
        <sz val="10"/>
        <rFont val="Tahoma"/>
        <family val="2"/>
      </rPr>
      <t>Schulautonomes Kontingent</t>
    </r>
    <r>
      <rPr>
        <b/>
        <sz val="10"/>
        <rFont val="Tahoma"/>
        <family val="2"/>
      </rPr>
      <t xml:space="preserve"> </t>
    </r>
    <r>
      <rPr>
        <b/>
        <sz val="10"/>
        <color rgb="FFFF0000"/>
        <rFont val="Tahoma"/>
        <family val="2"/>
      </rPr>
      <t xml:space="preserve">ab 4 </t>
    </r>
    <r>
      <rPr>
        <b/>
        <sz val="10"/>
        <rFont val="Tahoma"/>
        <family val="2"/>
      </rPr>
      <t>Klassen:</t>
    </r>
  </si>
  <si>
    <r>
      <t xml:space="preserve">5 a. </t>
    </r>
    <r>
      <rPr>
        <sz val="10"/>
        <rFont val="Tahoma"/>
        <family val="2"/>
      </rPr>
      <t>Schulautonomes Kontingent</t>
    </r>
    <r>
      <rPr>
        <b/>
        <sz val="10"/>
        <rFont val="Tahoma"/>
        <family val="2"/>
      </rPr>
      <t xml:space="preserve"> </t>
    </r>
    <r>
      <rPr>
        <b/>
        <sz val="10"/>
        <color rgb="FFFF0000"/>
        <rFont val="Tahoma"/>
        <family val="2"/>
      </rPr>
      <t xml:space="preserve">2 bis 3 </t>
    </r>
    <r>
      <rPr>
        <b/>
        <sz val="10"/>
        <rFont val="Tahoma"/>
        <family val="2"/>
      </rPr>
      <t>Klassen:</t>
    </r>
  </si>
  <si>
    <t>Deutschförderung - Anzahl DF-Klassen:</t>
  </si>
  <si>
    <t>DFK Schüler NEU</t>
  </si>
  <si>
    <t>1.-4. St.:</t>
  </si>
  <si>
    <t>DFK Schüler</t>
  </si>
  <si>
    <t>DFK_Schüler pro Klasse</t>
  </si>
  <si>
    <t>Klassenanzahl</t>
  </si>
  <si>
    <t>Grundstufe 2</t>
  </si>
  <si>
    <t>Stundenberechnung 2 und 3 Klassig</t>
  </si>
  <si>
    <t>Thema</t>
  </si>
  <si>
    <t>h</t>
  </si>
  <si>
    <t>Stunden für Sockel</t>
  </si>
  <si>
    <t>Zusatzschüler</t>
  </si>
  <si>
    <t>Stunden Team</t>
  </si>
  <si>
    <t>Grundstufe 1</t>
  </si>
  <si>
    <t>kein negativ</t>
  </si>
  <si>
    <t>#</t>
  </si>
  <si>
    <t>kaufm gerund.</t>
  </si>
  <si>
    <t>Version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</si>
</sst>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Narrow"/>
      <family val="2"/>
    </font>
    <font>
      <sz val="8"/>
      <name val="Tahoma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b/>
      <sz val="11"/>
      <color indexed="10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sz val="9"/>
      <color indexed="8"/>
      <name val="Calibri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color rgb="FFC00000"/>
      <name val="Tahoma"/>
      <family val="2"/>
    </font>
    <font>
      <sz val="10"/>
      <color rgb="FFC00000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C00000"/>
      <name val="Tahoma"/>
      <family val="2"/>
    </font>
    <font>
      <b/>
      <sz val="10"/>
      <color rgb="FFC00000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8"/>
      <color theme="1"/>
      <name val="Tahoma"/>
      <family val="2"/>
    </font>
    <font>
      <sz val="11"/>
      <color rgb="FFFF0000"/>
      <name val="Tahoma"/>
      <family val="2"/>
    </font>
    <font>
      <sz val="6"/>
      <color indexed="8"/>
      <name val="Tahoma"/>
      <family val="2"/>
    </font>
    <font>
      <sz val="7"/>
      <color indexed="8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92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5" fillId="0" borderId="0" xfId="0" applyFont="1"/>
    <xf numFmtId="14" fontId="5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0" xfId="0" applyFont="1"/>
    <xf numFmtId="1" fontId="3" fillId="3" borderId="9" xfId="0" applyNumberFormat="1" applyFont="1" applyFill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3" fillId="0" borderId="0" xfId="0" applyFont="1"/>
    <xf numFmtId="49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4" borderId="14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4" fontId="20" fillId="0" borderId="0" xfId="0" applyNumberFormat="1" applyFont="1"/>
    <xf numFmtId="164" fontId="22" fillId="0" borderId="0" xfId="0" applyNumberFormat="1" applyFont="1"/>
    <xf numFmtId="0" fontId="21" fillId="0" borderId="0" xfId="0" applyFont="1"/>
    <xf numFmtId="0" fontId="22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3" fillId="0" borderId="1" xfId="0" applyFont="1" applyBorder="1"/>
    <xf numFmtId="0" fontId="3" fillId="0" borderId="0" xfId="0" applyFont="1"/>
    <xf numFmtId="49" fontId="13" fillId="0" borderId="1" xfId="0" applyNumberFormat="1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4" borderId="0" xfId="0" applyFont="1" applyFill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13" fillId="0" borderId="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4" borderId="33" xfId="0" applyNumberFormat="1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3" fillId="5" borderId="36" xfId="0" applyNumberFormat="1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" fontId="13" fillId="5" borderId="39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49" fontId="12" fillId="4" borderId="33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3" borderId="47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5" borderId="52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1" fontId="12" fillId="7" borderId="46" xfId="0" applyNumberFormat="1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7" borderId="57" xfId="0" applyFont="1" applyFill="1" applyBorder="1" applyAlignment="1">
      <alignment vertical="center"/>
    </xf>
    <xf numFmtId="0" fontId="12" fillId="7" borderId="5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4" fontId="3" fillId="0" borderId="0" xfId="0" applyNumberFormat="1" applyFont="1"/>
    <xf numFmtId="0" fontId="10" fillId="0" borderId="60" xfId="0" applyFont="1" applyBorder="1"/>
    <xf numFmtId="0" fontId="14" fillId="0" borderId="11" xfId="0" applyFont="1" applyBorder="1" applyAlignment="1">
      <alignment horizontal="center"/>
    </xf>
    <xf numFmtId="1" fontId="32" fillId="9" borderId="0" xfId="0" applyNumberFormat="1" applyFont="1" applyFill="1" applyAlignment="1">
      <alignment horizontal="center"/>
    </xf>
    <xf numFmtId="0" fontId="32" fillId="9" borderId="59" xfId="0" applyFont="1" applyFill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7" fillId="10" borderId="11" xfId="0" applyFont="1" applyFill="1" applyBorder="1" applyAlignment="1">
      <alignment horizontal="center"/>
    </xf>
    <xf numFmtId="0" fontId="10" fillId="10" borderId="0" xfId="0" applyFont="1" applyFill="1"/>
    <xf numFmtId="0" fontId="10" fillId="10" borderId="61" xfId="0" applyFont="1" applyFill="1" applyBorder="1"/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0" fillId="0" borderId="59" xfId="0" applyBorder="1"/>
    <xf numFmtId="0" fontId="10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14" fillId="0" borderId="65" xfId="0" applyFont="1" applyBorder="1" applyAlignment="1">
      <alignment horizontal="center"/>
    </xf>
    <xf numFmtId="49" fontId="14" fillId="0" borderId="67" xfId="0" applyNumberFormat="1" applyFont="1" applyBorder="1" applyAlignment="1">
      <alignment horizontal="center"/>
    </xf>
    <xf numFmtId="0" fontId="0" fillId="0" borderId="79" xfId="0" applyBorder="1" applyAlignment="1">
      <alignment horizontal="center"/>
    </xf>
    <xf numFmtId="49" fontId="14" fillId="10" borderId="0" xfId="0" applyNumberFormat="1" applyFont="1" applyFill="1" applyAlignment="1">
      <alignment horizontal="right"/>
    </xf>
    <xf numFmtId="0" fontId="14" fillId="11" borderId="0" xfId="0" applyFont="1" applyFill="1"/>
    <xf numFmtId="49" fontId="24" fillId="11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67" xfId="0" applyNumberFormat="1" applyFont="1" applyBorder="1" applyAlignment="1">
      <alignment horizontal="center"/>
    </xf>
    <xf numFmtId="1" fontId="14" fillId="0" borderId="67" xfId="0" applyNumberFormat="1" applyFont="1" applyBorder="1" applyAlignment="1">
      <alignment horizontal="center"/>
    </xf>
    <xf numFmtId="1" fontId="14" fillId="0" borderId="0" xfId="0" applyNumberFormat="1" applyFont="1"/>
    <xf numFmtId="0" fontId="25" fillId="7" borderId="57" xfId="0" applyFont="1" applyFill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center"/>
    </xf>
    <xf numFmtId="0" fontId="1" fillId="0" borderId="0" xfId="0" applyFont="1"/>
    <xf numFmtId="0" fontId="0" fillId="0" borderId="82" xfId="0" applyBorder="1" applyAlignment="1">
      <alignment horizontal="center"/>
    </xf>
    <xf numFmtId="0" fontId="0" fillId="0" borderId="81" xfId="0" applyBorder="1" applyAlignment="1">
      <alignment horizontal="center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12" fillId="0" borderId="0" xfId="0" applyNumberFormat="1" applyFont="1"/>
    <xf numFmtId="164" fontId="43" fillId="0" borderId="0" xfId="0" applyNumberFormat="1" applyFont="1" applyAlignment="1">
      <alignment horizont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3" fillId="0" borderId="6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164" fontId="31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2" fontId="12" fillId="4" borderId="0" xfId="0" applyNumberFormat="1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2" fontId="13" fillId="4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2" fontId="12" fillId="4" borderId="1" xfId="0" applyNumberFormat="1" applyFont="1" applyFill="1" applyBorder="1" applyAlignment="1">
      <alignment horizontal="right" vertical="center"/>
    </xf>
    <xf numFmtId="2" fontId="12" fillId="6" borderId="7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2" fillId="7" borderId="72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" fontId="1" fillId="0" borderId="0" xfId="0" applyNumberFormat="1" applyFont="1"/>
    <xf numFmtId="0" fontId="10" fillId="10" borderId="1" xfId="0" applyFont="1" applyFill="1" applyBorder="1" applyAlignment="1">
      <alignment horizontal="center"/>
    </xf>
    <xf numFmtId="2" fontId="1" fillId="10" borderId="0" xfId="0" applyNumberFormat="1" applyFont="1" applyFill="1"/>
    <xf numFmtId="0" fontId="0" fillId="0" borderId="1" xfId="0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10" fillId="10" borderId="68" xfId="0" applyFont="1" applyFill="1" applyBorder="1" applyAlignment="1">
      <alignment horizontal="center" wrapText="1"/>
    </xf>
    <xf numFmtId="0" fontId="10" fillId="10" borderId="46" xfId="0" applyFont="1" applyFill="1" applyBorder="1" applyAlignment="1">
      <alignment horizontal="center" wrapText="1"/>
    </xf>
    <xf numFmtId="164" fontId="3" fillId="0" borderId="6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4" fillId="3" borderId="64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12" fillId="4" borderId="68" xfId="0" applyNumberFormat="1" applyFont="1" applyFill="1" applyBorder="1" applyAlignment="1">
      <alignment horizontal="right" vertical="center"/>
    </xf>
    <xf numFmtId="2" fontId="12" fillId="4" borderId="4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5" fillId="5" borderId="1" xfId="0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" fontId="3" fillId="0" borderId="6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7" fillId="6" borderId="80" xfId="0" applyFont="1" applyFill="1" applyBorder="1" applyAlignment="1">
      <alignment horizontal="right" vertical="center" wrapText="1"/>
    </xf>
    <xf numFmtId="0" fontId="7" fillId="6" borderId="70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12" fillId="6" borderId="69" xfId="0" applyFont="1" applyFill="1" applyBorder="1" applyAlignment="1">
      <alignment horizontal="left" wrapText="1"/>
    </xf>
    <xf numFmtId="0" fontId="12" fillId="6" borderId="70" xfId="0" applyFont="1" applyFill="1" applyBorder="1" applyAlignment="1">
      <alignment horizontal="left"/>
    </xf>
    <xf numFmtId="164" fontId="4" fillId="0" borderId="6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3" fillId="0" borderId="6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16" fontId="17" fillId="6" borderId="77" xfId="0" applyNumberFormat="1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6" borderId="78" xfId="0" applyFont="1" applyFill="1" applyBorder="1" applyAlignment="1">
      <alignment horizontal="center"/>
    </xf>
    <xf numFmtId="0" fontId="15" fillId="8" borderId="73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right"/>
    </xf>
    <xf numFmtId="0" fontId="7" fillId="4" borderId="46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15" fillId="8" borderId="73" xfId="0" applyFont="1" applyFill="1" applyBorder="1" applyAlignment="1">
      <alignment horizontal="center"/>
    </xf>
    <xf numFmtId="0" fontId="15" fillId="6" borderId="63" xfId="0" applyFont="1" applyFill="1" applyBorder="1" applyAlignment="1">
      <alignment horizontal="center"/>
    </xf>
    <xf numFmtId="0" fontId="15" fillId="6" borderId="75" xfId="0" applyFont="1" applyFill="1" applyBorder="1" applyAlignment="1">
      <alignment horizontal="center"/>
    </xf>
    <xf numFmtId="0" fontId="15" fillId="6" borderId="76" xfId="0" applyFont="1" applyFill="1" applyBorder="1" applyAlignment="1">
      <alignment horizontal="center"/>
    </xf>
    <xf numFmtId="14" fontId="17" fillId="6" borderId="59" xfId="0" applyNumberFormat="1" applyFont="1" applyFill="1" applyBorder="1" applyAlignment="1">
      <alignment horizontal="center"/>
    </xf>
    <xf numFmtId="14" fontId="17" fillId="6" borderId="0" xfId="0" applyNumberFormat="1" applyFont="1" applyFill="1" applyAlignment="1">
      <alignment horizontal="center"/>
    </xf>
    <xf numFmtId="14" fontId="17" fillId="6" borderId="17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15" fillId="8" borderId="73" xfId="0" applyFont="1" applyFill="1" applyBorder="1" applyAlignment="1">
      <alignment horizontal="left"/>
    </xf>
    <xf numFmtId="0" fontId="7" fillId="4" borderId="74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0" fontId="12" fillId="4" borderId="69" xfId="0" applyFont="1" applyFill="1" applyBorder="1" applyAlignment="1">
      <alignment horizontal="right"/>
    </xf>
    <xf numFmtId="0" fontId="12" fillId="4" borderId="70" xfId="0" applyFont="1" applyFill="1" applyBorder="1" applyAlignment="1">
      <alignment horizontal="right"/>
    </xf>
    <xf numFmtId="0" fontId="7" fillId="7" borderId="46" xfId="0" applyFont="1" applyFill="1" applyBorder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P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T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1 VS-Schule"/>
      <sheetName val="STP1"/>
    </sheetNames>
    <sheetDataSet>
      <sheetData sheetId="0">
        <row r="1">
          <cell r="B1" t="str">
            <v>Schuljahr</v>
          </cell>
          <cell r="C1" t="str">
            <v>BezirkNr</v>
          </cell>
          <cell r="D1" t="str">
            <v>Schultyp</v>
          </cell>
          <cell r="E1" t="str">
            <v>SKZ</v>
          </cell>
          <cell r="F1" t="str">
            <v>Schule</v>
          </cell>
          <cell r="G1" t="str">
            <v>Status</v>
          </cell>
          <cell r="H1" t="str">
            <v>Stichtag</v>
          </cell>
          <cell r="I1" t="str">
            <v>Schulart</v>
          </cell>
          <cell r="J1" t="str">
            <v>Kl0</v>
          </cell>
          <cell r="K1" t="str">
            <v>VSK_Anz</v>
          </cell>
          <cell r="L1" t="str">
            <v>VSK_SPF</v>
          </cell>
          <cell r="M1" t="str">
            <v>KL1</v>
          </cell>
          <cell r="N1" t="str">
            <v>Kl1_Anz0</v>
          </cell>
          <cell r="O1" t="str">
            <v>KL1_SPF0</v>
          </cell>
          <cell r="P1" t="str">
            <v>Kl1_Anz1</v>
          </cell>
          <cell r="Q1" t="str">
            <v>KL1_SPF1</v>
          </cell>
          <cell r="R1" t="str">
            <v>Kl1_Anz2</v>
          </cell>
          <cell r="S1" t="str">
            <v>KL1_SPF2</v>
          </cell>
          <cell r="T1" t="str">
            <v>Kl1_Anz3</v>
          </cell>
          <cell r="U1" t="str">
            <v>KL1_SPF3</v>
          </cell>
          <cell r="V1" t="str">
            <v>Kl1_Anz4</v>
          </cell>
          <cell r="W1" t="str">
            <v>KL1_SPF4</v>
          </cell>
          <cell r="X1" t="str">
            <v>Kl2</v>
          </cell>
          <cell r="Y1" t="str">
            <v>KL2_ANZ0</v>
          </cell>
          <cell r="Z1" t="str">
            <v>Kl2_SPF0</v>
          </cell>
          <cell r="AA1" t="str">
            <v>Kl2_Anz1</v>
          </cell>
          <cell r="AB1" t="str">
            <v>Kl2_SPF1</v>
          </cell>
          <cell r="AC1" t="str">
            <v>KL2_ANZ2</v>
          </cell>
          <cell r="AD1" t="str">
            <v>Kl2_SPF2</v>
          </cell>
          <cell r="AE1" t="str">
            <v>KL2_ANZ3</v>
          </cell>
          <cell r="AF1" t="str">
            <v>Kl2_SPF3</v>
          </cell>
          <cell r="AG1" t="str">
            <v>KL2_ANZ4</v>
          </cell>
          <cell r="AH1" t="str">
            <v>K2_SPF4</v>
          </cell>
          <cell r="AI1" t="str">
            <v>KL3</v>
          </cell>
          <cell r="AJ1" t="str">
            <v>Kl3_Anz0</v>
          </cell>
          <cell r="AK1" t="str">
            <v>KL3_SPF0</v>
          </cell>
          <cell r="AL1" t="str">
            <v>Kl3_Anz1</v>
          </cell>
          <cell r="AM1" t="str">
            <v>KL3_SPF1</v>
          </cell>
          <cell r="AN1" t="str">
            <v>Kl3_Anz2</v>
          </cell>
          <cell r="AO1" t="str">
            <v>Kl3_SPF2</v>
          </cell>
          <cell r="AP1" t="str">
            <v>Kl3_Anz3</v>
          </cell>
          <cell r="AQ1" t="str">
            <v>Kl3_SPF3</v>
          </cell>
          <cell r="AR1" t="str">
            <v>Kl3_Anz4</v>
          </cell>
          <cell r="AS1" t="str">
            <v>KL3_SPF4</v>
          </cell>
          <cell r="AT1" t="str">
            <v>Kl4</v>
          </cell>
          <cell r="AU1" t="str">
            <v>KL4_ANZ0</v>
          </cell>
          <cell r="AV1" t="str">
            <v>Kl4_SPF0</v>
          </cell>
          <cell r="AW1" t="str">
            <v>KL4_ANZ1</v>
          </cell>
          <cell r="AX1" t="str">
            <v>Kl4_SPF1</v>
          </cell>
          <cell r="AY1" t="str">
            <v>KL4_ANZ2</v>
          </cell>
          <cell r="AZ1" t="str">
            <v>Kl4_SPF2</v>
          </cell>
          <cell r="BA1" t="str">
            <v>Kl4_Anz3</v>
          </cell>
          <cell r="BB1" t="str">
            <v>Kl4_SPF3</v>
          </cell>
          <cell r="BC1" t="str">
            <v>KL4_ANZ4</v>
          </cell>
          <cell r="BD1" t="str">
            <v>Kl4_SPF4</v>
          </cell>
          <cell r="BE1" t="str">
            <v>NDSprache</v>
          </cell>
          <cell r="BF1" t="str">
            <v>AO</v>
          </cell>
          <cell r="BG1" t="str">
            <v>NeuEinschr</v>
          </cell>
          <cell r="BH1" t="str">
            <v>Dispens</v>
          </cell>
          <cell r="BI1" t="str">
            <v>SprengelF</v>
          </cell>
          <cell r="BJ1" t="str">
            <v>Rel_RK</v>
          </cell>
          <cell r="BK1" t="str">
            <v>Rel_RK_Abmeld</v>
          </cell>
          <cell r="BL1" t="str">
            <v>Rel_RK_FG</v>
          </cell>
          <cell r="BM1" t="str">
            <v>Rel_EV</v>
          </cell>
          <cell r="BN1" t="str">
            <v>Rel_EV_Abmeld</v>
          </cell>
          <cell r="BO1" t="str">
            <v>Rel_EV_FG</v>
          </cell>
          <cell r="BP1" t="str">
            <v>Rel_ISL</v>
          </cell>
          <cell r="BQ1" t="str">
            <v>Rel_ISL_Abmeld</v>
          </cell>
          <cell r="BR1" t="str">
            <v>Rel_ISL_FG</v>
          </cell>
          <cell r="BS1" t="str">
            <v>Rel_ORTH</v>
          </cell>
          <cell r="BT1" t="str">
            <v>Rel_ORTH_Abmeld</v>
          </cell>
          <cell r="BU1" t="str">
            <v>Rel_ORTH_FG</v>
          </cell>
          <cell r="BV1" t="str">
            <v>Rel_SONST</v>
          </cell>
          <cell r="BW1" t="str">
            <v>Rel_SONST_Abmeld</v>
          </cell>
          <cell r="BX1" t="str">
            <v>Rel_SONST_FG</v>
          </cell>
          <cell r="BY1" t="str">
            <v>I_Klassen</v>
          </cell>
          <cell r="BZ1" t="str">
            <v>Anz_I1</v>
          </cell>
          <cell r="CA1" t="str">
            <v>Anz_I2</v>
          </cell>
          <cell r="CB1" t="str">
            <v>Anz_I3</v>
          </cell>
          <cell r="CC1" t="str">
            <v>Anz_I4</v>
          </cell>
          <cell r="CD1" t="str">
            <v>Anz_I5</v>
          </cell>
          <cell r="CE1" t="str">
            <v>Anz_I&gt;=6</v>
          </cell>
          <cell r="CF1" t="str">
            <v>DFK0</v>
          </cell>
          <cell r="CG1" t="str">
            <v>DFK0_Anz</v>
          </cell>
          <cell r="CH1" t="str">
            <v>DFK1-4</v>
          </cell>
          <cell r="CI1" t="str">
            <v>DFK1-4_Anz</v>
          </cell>
          <cell r="CJ1" t="str">
            <v>GTS_1Tag</v>
          </cell>
          <cell r="CK1" t="str">
            <v>GTS_2Tage</v>
          </cell>
          <cell r="CL1" t="str">
            <v>GTS_3Tage</v>
          </cell>
          <cell r="CM1" t="str">
            <v>GTS_4Tage</v>
          </cell>
          <cell r="CN1" t="str">
            <v>GTS_5Tage</v>
          </cell>
          <cell r="CO1" t="str">
            <v>Genehmiger</v>
          </cell>
          <cell r="CP1" t="str">
            <v>GN_Datum</v>
          </cell>
          <cell r="CQ1" t="str">
            <v>GN_Status</v>
          </cell>
          <cell r="CR1" t="str">
            <v>UpdateDatum</v>
          </cell>
          <cell r="CS1" t="str">
            <v>SPF_lfdVerf</v>
          </cell>
          <cell r="CT1" t="str">
            <v>DF-Klasse int.</v>
          </cell>
          <cell r="CU1" t="str">
            <v>DF-Kurs</v>
          </cell>
          <cell r="CV1" t="str">
            <v>DF-BFD</v>
          </cell>
          <cell r="CW1" t="str">
            <v>DF-Kurs int.</v>
          </cell>
        </row>
        <row r="2">
          <cell r="B2" t="str">
            <v>2024/25</v>
          </cell>
          <cell r="C2" t="str">
            <v>2</v>
          </cell>
          <cell r="D2" t="str">
            <v>1</v>
          </cell>
          <cell r="E2">
            <v>502181</v>
          </cell>
          <cell r="F2" t="str">
            <v>VS Radochsberg</v>
          </cell>
          <cell r="G2">
            <v>0</v>
          </cell>
          <cell r="H2">
            <v>45566</v>
          </cell>
          <cell r="I2">
            <v>1</v>
          </cell>
          <cell r="J2">
            <v>0</v>
          </cell>
          <cell r="K2">
            <v>0</v>
          </cell>
          <cell r="L2">
            <v>0</v>
          </cell>
          <cell r="M2">
            <v>1</v>
          </cell>
          <cell r="N2">
            <v>1</v>
          </cell>
          <cell r="O2">
            <v>0</v>
          </cell>
          <cell r="P2">
            <v>3</v>
          </cell>
          <cell r="Q2">
            <v>0</v>
          </cell>
          <cell r="R2">
            <v>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1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7</v>
          </cell>
          <cell r="AQ2">
            <v>0</v>
          </cell>
          <cell r="AR2">
            <v>7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4</v>
          </cell>
          <cell r="BF2">
            <v>0</v>
          </cell>
          <cell r="BG2">
            <v>3</v>
          </cell>
          <cell r="BH2">
            <v>0</v>
          </cell>
          <cell r="BI2">
            <v>0</v>
          </cell>
          <cell r="BJ2">
            <v>19</v>
          </cell>
          <cell r="BK2">
            <v>0</v>
          </cell>
          <cell r="BL2">
            <v>2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6</v>
          </cell>
          <cell r="CO2" t="str">
            <v/>
          </cell>
          <cell r="CP2" t="str">
            <v/>
          </cell>
          <cell r="CQ2" t="str">
            <v>geplant</v>
          </cell>
          <cell r="CR2">
            <v>45349</v>
          </cell>
          <cell r="CS2">
            <v>0</v>
          </cell>
          <cell r="CT2">
            <v>0</v>
          </cell>
          <cell r="CU2">
            <v>0</v>
          </cell>
          <cell r="CV2">
            <v>4</v>
          </cell>
          <cell r="CW2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2 VS-Klassen"/>
      <sheetName val="STP2"/>
      <sheetName val="113 VS-Stunden"/>
    </sheetNames>
    <sheetDataSet>
      <sheetData sheetId="0">
        <row r="1">
          <cell r="B1" t="str">
            <v>Schuljahr</v>
          </cell>
          <cell r="C1" t="str">
            <v>BezirkNr</v>
          </cell>
          <cell r="D1" t="str">
            <v>Schultyp</v>
          </cell>
          <cell r="E1" t="str">
            <v>SKZ</v>
          </cell>
          <cell r="F1" t="str">
            <v>Schule</v>
          </cell>
          <cell r="G1" t="str">
            <v>Status</v>
          </cell>
          <cell r="H1" t="str">
            <v>Stichtag</v>
          </cell>
          <cell r="I1" t="str">
            <v>Schulart</v>
          </cell>
          <cell r="J1" t="str">
            <v>Schulstufe</v>
          </cell>
          <cell r="K1" t="str">
            <v>Klasse</v>
          </cell>
          <cell r="L1" t="str">
            <v>Kl0</v>
          </cell>
          <cell r="M1" t="str">
            <v>VSK_Anz</v>
          </cell>
          <cell r="N1" t="str">
            <v>VSK_SPF</v>
          </cell>
          <cell r="O1" t="str">
            <v>KL1</v>
          </cell>
          <cell r="P1" t="str">
            <v>Kl1_Anz0</v>
          </cell>
          <cell r="Q1" t="str">
            <v>KL1_SPF0</v>
          </cell>
          <cell r="R1" t="str">
            <v>Kl1_Anz1</v>
          </cell>
          <cell r="S1" t="str">
            <v>KL1_SPF1</v>
          </cell>
          <cell r="T1" t="str">
            <v>Kl1_Anz2</v>
          </cell>
          <cell r="U1" t="str">
            <v>KL1_SPF2</v>
          </cell>
          <cell r="V1" t="str">
            <v>Kl1_Anz3</v>
          </cell>
          <cell r="W1" t="str">
            <v>KL1_SPF3</v>
          </cell>
          <cell r="X1" t="str">
            <v>Kl1_Anz4</v>
          </cell>
          <cell r="Y1" t="str">
            <v>KL1_SPF4</v>
          </cell>
          <cell r="Z1" t="str">
            <v>Kl2</v>
          </cell>
          <cell r="AA1" t="str">
            <v>KL2_ANZ0</v>
          </cell>
          <cell r="AB1" t="str">
            <v>Kl2_SPF0</v>
          </cell>
          <cell r="AC1" t="str">
            <v>Kl2_Anz1</v>
          </cell>
          <cell r="AD1" t="str">
            <v>Kl2_SPF1</v>
          </cell>
          <cell r="AE1" t="str">
            <v>KL2_ANZ2</v>
          </cell>
          <cell r="AF1" t="str">
            <v>Kl2_SPF2</v>
          </cell>
          <cell r="AG1" t="str">
            <v>KL2_ANZ3</v>
          </cell>
          <cell r="AH1" t="str">
            <v>Kl2_SPF3</v>
          </cell>
          <cell r="AI1" t="str">
            <v>KL2_ANZ4</v>
          </cell>
          <cell r="AJ1" t="str">
            <v>K2_SPF4</v>
          </cell>
          <cell r="AK1" t="str">
            <v>KL3</v>
          </cell>
          <cell r="AL1" t="str">
            <v>Kl3_Anz0</v>
          </cell>
          <cell r="AM1" t="str">
            <v>KL3_SPF0</v>
          </cell>
          <cell r="AN1" t="str">
            <v>Kl3_Anz1</v>
          </cell>
          <cell r="AO1" t="str">
            <v>KL3_SPF1</v>
          </cell>
          <cell r="AP1" t="str">
            <v>Kl3_Anz2</v>
          </cell>
          <cell r="AQ1" t="str">
            <v>Kl3_SPF2</v>
          </cell>
          <cell r="AR1" t="str">
            <v>Kl3_Anz3</v>
          </cell>
          <cell r="AS1" t="str">
            <v>Kl3_SPF3</v>
          </cell>
          <cell r="AT1" t="str">
            <v>Kl3_Anz4</v>
          </cell>
          <cell r="AU1" t="str">
            <v>KL3_SPF4</v>
          </cell>
          <cell r="AV1" t="str">
            <v>Kl4</v>
          </cell>
          <cell r="AW1" t="str">
            <v>KL4_ANZ0</v>
          </cell>
          <cell r="AX1" t="str">
            <v>Kl4_SPF0</v>
          </cell>
          <cell r="AY1" t="str">
            <v>KL4_ANZ1</v>
          </cell>
          <cell r="AZ1" t="str">
            <v>Kl4_SPF1</v>
          </cell>
          <cell r="BA1" t="str">
            <v>KL4_ANZ2</v>
          </cell>
          <cell r="BB1" t="str">
            <v>Kl4_SPF2</v>
          </cell>
          <cell r="BC1" t="str">
            <v>Kl4_Anz3</v>
          </cell>
          <cell r="BD1" t="str">
            <v>Kl4_SPF3</v>
          </cell>
          <cell r="BE1" t="str">
            <v>KL4_ANZ4</v>
          </cell>
          <cell r="BF1" t="str">
            <v>Kl4_SPF4</v>
          </cell>
          <cell r="BG1" t="str">
            <v>NDSprache</v>
          </cell>
          <cell r="BH1" t="str">
            <v>AO</v>
          </cell>
          <cell r="BI1" t="str">
            <v>NeuEinschr</v>
          </cell>
          <cell r="BJ1" t="str">
            <v>Dispens</v>
          </cell>
          <cell r="BK1" t="str">
            <v>SprengelF</v>
          </cell>
          <cell r="BL1" t="str">
            <v>Rel_RK</v>
          </cell>
          <cell r="BM1" t="str">
            <v>Rel_RK_Abmeld</v>
          </cell>
          <cell r="BN1" t="str">
            <v>Rel_RK_FG</v>
          </cell>
          <cell r="BO1" t="str">
            <v>Rel_EV</v>
          </cell>
          <cell r="BP1" t="str">
            <v>Rel_EV_Abmeld</v>
          </cell>
          <cell r="BQ1" t="str">
            <v>Rel_EV_FG</v>
          </cell>
          <cell r="BR1" t="str">
            <v>Rel_ISL</v>
          </cell>
          <cell r="BS1" t="str">
            <v>Rel_ISL_Abmeld</v>
          </cell>
          <cell r="BT1" t="str">
            <v>Rel_ISL_FG</v>
          </cell>
          <cell r="BU1" t="str">
            <v>Rel_ORTH</v>
          </cell>
          <cell r="BV1" t="str">
            <v>Rel_ORTH_Abmeld</v>
          </cell>
          <cell r="BW1" t="str">
            <v>Rel_ORTH_FG</v>
          </cell>
          <cell r="BX1" t="str">
            <v>Rel_SONST</v>
          </cell>
          <cell r="BY1" t="str">
            <v>Rel_SONST_Abmeld</v>
          </cell>
          <cell r="BZ1" t="str">
            <v>Rel_SONST_FG</v>
          </cell>
          <cell r="CA1" t="str">
            <v>I_Klassen</v>
          </cell>
          <cell r="CB1" t="str">
            <v>Anz_I1</v>
          </cell>
          <cell r="CC1" t="str">
            <v>Anz_I2</v>
          </cell>
          <cell r="CD1" t="str">
            <v>Anz_I3</v>
          </cell>
          <cell r="CE1" t="str">
            <v>Anz_I4</v>
          </cell>
          <cell r="CF1" t="str">
            <v>Anz_I5</v>
          </cell>
          <cell r="CG1" t="str">
            <v>Anz_I&gt;=6</v>
          </cell>
          <cell r="CH1" t="str">
            <v>DFK0</v>
          </cell>
          <cell r="CI1" t="str">
            <v>DFK0_Anz</v>
          </cell>
          <cell r="CJ1" t="str">
            <v>DFK1-4</v>
          </cell>
          <cell r="CK1" t="str">
            <v>DFK1-4_Anz</v>
          </cell>
          <cell r="CL1" t="str">
            <v>GTS_1Tag</v>
          </cell>
          <cell r="CM1" t="str">
            <v>GTS_2Tage</v>
          </cell>
          <cell r="CN1" t="str">
            <v>GTS_3Tage</v>
          </cell>
          <cell r="CO1" t="str">
            <v>GTS_4Tage</v>
          </cell>
          <cell r="CP1" t="str">
            <v>GTS_5Tage</v>
          </cell>
          <cell r="CQ1" t="str">
            <v>Genehmiger</v>
          </cell>
          <cell r="CR1" t="str">
            <v>GN_Datum</v>
          </cell>
          <cell r="CS1" t="str">
            <v>GN_Status</v>
          </cell>
          <cell r="CT1" t="str">
            <v>UpdateDatum</v>
          </cell>
          <cell r="CU1" t="str">
            <v>SPF_lfdVerf</v>
          </cell>
          <cell r="CV1" t="str">
            <v>DF-Klasse int.</v>
          </cell>
          <cell r="CW1" t="str">
            <v>DF-Kurs</v>
          </cell>
          <cell r="CX1" t="str">
            <v>DF-BFD</v>
          </cell>
          <cell r="CY1" t="str">
            <v>DF-Kurs int.</v>
          </cell>
        </row>
        <row r="2">
          <cell r="B2" t="str">
            <v>2024/25</v>
          </cell>
          <cell r="C2" t="str">
            <v>2</v>
          </cell>
          <cell r="D2" t="str">
            <v>1</v>
          </cell>
          <cell r="E2">
            <v>502181</v>
          </cell>
          <cell r="F2" t="str">
            <v>VS Radochsberg</v>
          </cell>
          <cell r="G2">
            <v>0</v>
          </cell>
          <cell r="H2">
            <v>45566</v>
          </cell>
          <cell r="I2">
            <v>1</v>
          </cell>
          <cell r="J2" t="str">
            <v>01</v>
          </cell>
          <cell r="K2" t="str">
            <v>1</v>
          </cell>
          <cell r="L2">
            <v>0</v>
          </cell>
          <cell r="M2">
            <v>0</v>
          </cell>
          <cell r="N2">
            <v>0</v>
          </cell>
          <cell r="O2">
            <v>1</v>
          </cell>
          <cell r="P2">
            <v>1</v>
          </cell>
          <cell r="Q2">
            <v>0</v>
          </cell>
          <cell r="R2">
            <v>3</v>
          </cell>
          <cell r="S2">
            <v>0</v>
          </cell>
          <cell r="T2">
            <v>7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1</v>
          </cell>
          <cell r="BH2">
            <v>0</v>
          </cell>
          <cell r="BI2">
            <v>3</v>
          </cell>
          <cell r="BJ2">
            <v>0</v>
          </cell>
          <cell r="BK2">
            <v>0</v>
          </cell>
          <cell r="BL2">
            <v>9</v>
          </cell>
          <cell r="BM2">
            <v>0</v>
          </cell>
          <cell r="BN2">
            <v>1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4</v>
          </cell>
          <cell r="CQ2" t="str">
            <v/>
          </cell>
          <cell r="CR2" t="str">
            <v/>
          </cell>
          <cell r="CS2" t="str">
            <v>geplant</v>
          </cell>
          <cell r="CT2">
            <v>45349</v>
          </cell>
          <cell r="CU2">
            <v>0</v>
          </cell>
          <cell r="CV2">
            <v>0</v>
          </cell>
          <cell r="CW2">
            <v>0</v>
          </cell>
          <cell r="CX2">
            <v>1</v>
          </cell>
          <cell r="CY2">
            <v>0</v>
          </cell>
        </row>
        <row r="3">
          <cell r="B3" t="str">
            <v>2024/25</v>
          </cell>
          <cell r="C3" t="str">
            <v>2</v>
          </cell>
          <cell r="D3" t="str">
            <v>1</v>
          </cell>
          <cell r="E3">
            <v>502181</v>
          </cell>
          <cell r="F3" t="str">
            <v>VS Radochsberg</v>
          </cell>
          <cell r="G3">
            <v>0</v>
          </cell>
          <cell r="H3">
            <v>45566</v>
          </cell>
          <cell r="I3">
            <v>1</v>
          </cell>
          <cell r="J3" t="str">
            <v>03</v>
          </cell>
          <cell r="K3" t="str">
            <v>2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1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7</v>
          </cell>
          <cell r="AS3">
            <v>0</v>
          </cell>
          <cell r="AT3">
            <v>7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3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10</v>
          </cell>
          <cell r="BM3">
            <v>0</v>
          </cell>
          <cell r="BN3">
            <v>1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2</v>
          </cell>
          <cell r="CQ3" t="str">
            <v/>
          </cell>
          <cell r="CR3" t="str">
            <v/>
          </cell>
          <cell r="CS3" t="str">
            <v>geplant</v>
          </cell>
          <cell r="CT3">
            <v>45349</v>
          </cell>
          <cell r="CU3">
            <v>0</v>
          </cell>
          <cell r="CV3">
            <v>0</v>
          </cell>
          <cell r="CW3">
            <v>0</v>
          </cell>
          <cell r="CX3">
            <v>3</v>
          </cell>
          <cell r="CY3">
            <v>0</v>
          </cell>
        </row>
        <row r="4">
          <cell r="B4" t="str">
            <v>2024/25</v>
          </cell>
          <cell r="C4" t="str">
            <v>2</v>
          </cell>
          <cell r="D4" t="str">
            <v>1</v>
          </cell>
          <cell r="E4">
            <v>502181</v>
          </cell>
          <cell r="F4" t="str">
            <v>VS Radochsberg</v>
          </cell>
          <cell r="G4">
            <v>0</v>
          </cell>
          <cell r="H4">
            <v>36526</v>
          </cell>
          <cell r="I4">
            <v>1</v>
          </cell>
          <cell r="J4" t="str">
            <v>99</v>
          </cell>
          <cell r="K4" t="str">
            <v>X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 t="str">
            <v/>
          </cell>
          <cell r="CI4" t="str">
            <v/>
          </cell>
          <cell r="CJ4" t="str">
            <v/>
          </cell>
          <cell r="CK4" t="str">
            <v/>
          </cell>
          <cell r="CL4" t="str">
            <v/>
          </cell>
          <cell r="CM4" t="str">
            <v/>
          </cell>
          <cell r="CN4" t="str">
            <v/>
          </cell>
          <cell r="CO4" t="str">
            <v/>
          </cell>
          <cell r="CP4" t="str">
            <v/>
          </cell>
          <cell r="CQ4" t="str">
            <v/>
          </cell>
          <cell r="CR4" t="str">
            <v/>
          </cell>
          <cell r="CS4" t="str">
            <v/>
          </cell>
          <cell r="CT4">
            <v>45349</v>
          </cell>
          <cell r="CU4" t="str">
            <v/>
          </cell>
          <cell r="CV4" t="str">
            <v/>
          </cell>
          <cell r="CW4" t="str">
            <v/>
          </cell>
          <cell r="CX4" t="str">
            <v/>
          </cell>
          <cell r="CY4" t="str">
            <v/>
          </cell>
        </row>
        <row r="5">
          <cell r="B5" t="str">
            <v>2024/25</v>
          </cell>
          <cell r="C5" t="str">
            <v>2</v>
          </cell>
          <cell r="D5" t="str">
            <v>1</v>
          </cell>
          <cell r="E5">
            <v>502181</v>
          </cell>
          <cell r="F5" t="str">
            <v>VS Radochsberg</v>
          </cell>
          <cell r="G5">
            <v>0</v>
          </cell>
          <cell r="H5">
            <v>36526</v>
          </cell>
          <cell r="I5">
            <v>1</v>
          </cell>
          <cell r="J5" t="str">
            <v>99</v>
          </cell>
          <cell r="K5" t="str">
            <v>X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 t="str">
            <v/>
          </cell>
          <cell r="CQ5" t="str">
            <v/>
          </cell>
          <cell r="CR5" t="str">
            <v/>
          </cell>
          <cell r="CS5" t="str">
            <v/>
          </cell>
          <cell r="CT5">
            <v>45349</v>
          </cell>
          <cell r="CU5" t="str">
            <v/>
          </cell>
          <cell r="CV5" t="str">
            <v/>
          </cell>
          <cell r="CW5" t="str">
            <v/>
          </cell>
          <cell r="CX5" t="str">
            <v/>
          </cell>
          <cell r="CY5" t="str">
            <v/>
          </cell>
        </row>
        <row r="6">
          <cell r="B6" t="str">
            <v>2024/25</v>
          </cell>
          <cell r="C6" t="str">
            <v>2</v>
          </cell>
          <cell r="D6" t="str">
            <v>1</v>
          </cell>
          <cell r="E6">
            <v>502181</v>
          </cell>
          <cell r="F6" t="str">
            <v>VS Radochsberg</v>
          </cell>
          <cell r="G6">
            <v>0</v>
          </cell>
          <cell r="H6">
            <v>36526</v>
          </cell>
          <cell r="I6">
            <v>1</v>
          </cell>
          <cell r="J6" t="str">
            <v>99</v>
          </cell>
          <cell r="K6" t="str">
            <v>X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>
            <v>45349</v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</row>
        <row r="7">
          <cell r="B7" t="str">
            <v>2024/25</v>
          </cell>
          <cell r="C7" t="str">
            <v>2</v>
          </cell>
          <cell r="D7" t="str">
            <v>1</v>
          </cell>
          <cell r="E7">
            <v>502181</v>
          </cell>
          <cell r="F7" t="str">
            <v>VS Radochsberg</v>
          </cell>
          <cell r="G7">
            <v>0</v>
          </cell>
          <cell r="H7">
            <v>36526</v>
          </cell>
          <cell r="I7">
            <v>1</v>
          </cell>
          <cell r="J7" t="str">
            <v>99</v>
          </cell>
          <cell r="K7" t="str">
            <v>X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/>
          </cell>
          <cell r="CS7" t="str">
            <v/>
          </cell>
          <cell r="CT7">
            <v>45349</v>
          </cell>
          <cell r="CU7" t="str">
            <v/>
          </cell>
          <cell r="CV7" t="str">
            <v/>
          </cell>
          <cell r="CW7" t="str">
            <v/>
          </cell>
          <cell r="CX7" t="str">
            <v/>
          </cell>
          <cell r="CY7" t="str">
            <v/>
          </cell>
        </row>
        <row r="8">
          <cell r="B8" t="str">
            <v>2024/25</v>
          </cell>
          <cell r="C8" t="str">
            <v>2</v>
          </cell>
          <cell r="D8" t="str">
            <v>1</v>
          </cell>
          <cell r="E8">
            <v>502181</v>
          </cell>
          <cell r="F8" t="str">
            <v>VS Radochsberg</v>
          </cell>
          <cell r="G8">
            <v>0</v>
          </cell>
          <cell r="H8">
            <v>36526</v>
          </cell>
          <cell r="I8">
            <v>1</v>
          </cell>
          <cell r="J8" t="str">
            <v>99</v>
          </cell>
          <cell r="K8" t="str">
            <v>X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/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/>
          </cell>
          <cell r="CS8" t="str">
            <v/>
          </cell>
          <cell r="CT8">
            <v>45349</v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 t="str">
            <v/>
          </cell>
        </row>
        <row r="9">
          <cell r="B9" t="str">
            <v>2024/25</v>
          </cell>
          <cell r="C9" t="str">
            <v>2</v>
          </cell>
          <cell r="D9" t="str">
            <v>1</v>
          </cell>
          <cell r="E9">
            <v>502181</v>
          </cell>
          <cell r="F9" t="str">
            <v>VS Radochsberg</v>
          </cell>
          <cell r="G9">
            <v>0</v>
          </cell>
          <cell r="H9">
            <v>36526</v>
          </cell>
          <cell r="I9">
            <v>1</v>
          </cell>
          <cell r="J9" t="str">
            <v>99</v>
          </cell>
          <cell r="K9" t="str">
            <v>X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>
            <v>45349</v>
          </cell>
          <cell r="CU9" t="str">
            <v/>
          </cell>
          <cell r="CV9" t="str">
            <v/>
          </cell>
          <cell r="CW9" t="str">
            <v/>
          </cell>
          <cell r="CX9" t="str">
            <v/>
          </cell>
          <cell r="CY9" t="str">
            <v/>
          </cell>
        </row>
        <row r="10">
          <cell r="B10" t="str">
            <v>2024/25</v>
          </cell>
          <cell r="C10" t="str">
            <v>2</v>
          </cell>
          <cell r="D10" t="str">
            <v>1</v>
          </cell>
          <cell r="E10">
            <v>502181</v>
          </cell>
          <cell r="F10" t="str">
            <v>VS Radochsberg</v>
          </cell>
          <cell r="G10">
            <v>0</v>
          </cell>
          <cell r="H10">
            <v>36526</v>
          </cell>
          <cell r="I10">
            <v>1</v>
          </cell>
          <cell r="J10" t="str">
            <v>99</v>
          </cell>
          <cell r="K10" t="str">
            <v>X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 t="str">
            <v/>
          </cell>
          <cell r="CI10" t="str">
            <v/>
          </cell>
          <cell r="CJ10" t="str">
            <v/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 t="str">
            <v/>
          </cell>
          <cell r="CR10" t="str">
            <v/>
          </cell>
          <cell r="CS10" t="str">
            <v/>
          </cell>
          <cell r="CT10">
            <v>45349</v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 t="str">
            <v/>
          </cell>
        </row>
        <row r="11">
          <cell r="B11" t="str">
            <v>2024/25</v>
          </cell>
          <cell r="C11" t="str">
            <v>2</v>
          </cell>
          <cell r="D11" t="str">
            <v>1</v>
          </cell>
          <cell r="E11">
            <v>502181</v>
          </cell>
          <cell r="F11" t="str">
            <v>VS Radochsberg</v>
          </cell>
          <cell r="G11">
            <v>0</v>
          </cell>
          <cell r="H11">
            <v>36526</v>
          </cell>
          <cell r="I11">
            <v>1</v>
          </cell>
          <cell r="J11" t="str">
            <v>99</v>
          </cell>
          <cell r="K11" t="str">
            <v>X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S11" t="str">
            <v/>
          </cell>
          <cell r="CT11">
            <v>45349</v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Y11" t="str">
            <v/>
          </cell>
        </row>
        <row r="12">
          <cell r="B12" t="str">
            <v>2024/25</v>
          </cell>
          <cell r="C12" t="str">
            <v>2</v>
          </cell>
          <cell r="D12" t="str">
            <v>1</v>
          </cell>
          <cell r="E12">
            <v>502181</v>
          </cell>
          <cell r="F12" t="str">
            <v>VS Radochsberg</v>
          </cell>
          <cell r="G12">
            <v>0</v>
          </cell>
          <cell r="H12">
            <v>36526</v>
          </cell>
          <cell r="I12">
            <v>1</v>
          </cell>
          <cell r="J12" t="str">
            <v>99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 t="str">
            <v/>
          </cell>
          <cell r="CI12" t="str">
            <v/>
          </cell>
          <cell r="CJ12" t="str">
            <v/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T12">
            <v>45349</v>
          </cell>
          <cell r="CU12" t="str">
            <v/>
          </cell>
          <cell r="CV12" t="str">
            <v/>
          </cell>
          <cell r="CW12" t="str">
            <v/>
          </cell>
          <cell r="CX12" t="str">
            <v/>
          </cell>
          <cell r="CY12" t="str">
            <v/>
          </cell>
        </row>
        <row r="13">
          <cell r="B13" t="str">
            <v>2024/25</v>
          </cell>
          <cell r="C13" t="str">
            <v>2</v>
          </cell>
          <cell r="D13" t="str">
            <v>1</v>
          </cell>
          <cell r="E13">
            <v>502181</v>
          </cell>
          <cell r="F13" t="str">
            <v>VS Radochsberg</v>
          </cell>
          <cell r="G13">
            <v>0</v>
          </cell>
          <cell r="H13">
            <v>36526</v>
          </cell>
          <cell r="I13">
            <v>1</v>
          </cell>
          <cell r="J13" t="str">
            <v>99</v>
          </cell>
          <cell r="K13" t="str">
            <v>X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>
            <v>45349</v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</row>
        <row r="14">
          <cell r="B14" t="str">
            <v>2024/25</v>
          </cell>
          <cell r="C14" t="str">
            <v>2</v>
          </cell>
          <cell r="D14" t="str">
            <v>1</v>
          </cell>
          <cell r="E14">
            <v>502181</v>
          </cell>
          <cell r="F14" t="str">
            <v>VS Radochsberg</v>
          </cell>
          <cell r="G14">
            <v>0</v>
          </cell>
          <cell r="H14">
            <v>36526</v>
          </cell>
          <cell r="I14">
            <v>1</v>
          </cell>
          <cell r="J14" t="str">
            <v>99</v>
          </cell>
          <cell r="K14" t="str">
            <v>X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T14">
            <v>45349</v>
          </cell>
          <cell r="CU14" t="str">
            <v/>
          </cell>
          <cell r="CV14" t="str">
            <v/>
          </cell>
          <cell r="CW14" t="str">
            <v/>
          </cell>
          <cell r="CX14" t="str">
            <v/>
          </cell>
          <cell r="CY14" t="str">
            <v/>
          </cell>
        </row>
        <row r="15">
          <cell r="B15" t="str">
            <v>2024/25</v>
          </cell>
          <cell r="C15" t="str">
            <v>2</v>
          </cell>
          <cell r="D15" t="str">
            <v>1</v>
          </cell>
          <cell r="E15">
            <v>502181</v>
          </cell>
          <cell r="F15" t="str">
            <v>VS Radochsberg</v>
          </cell>
          <cell r="G15">
            <v>0</v>
          </cell>
          <cell r="H15">
            <v>36526</v>
          </cell>
          <cell r="I15">
            <v>1</v>
          </cell>
          <cell r="J15" t="str">
            <v>99</v>
          </cell>
          <cell r="K15" t="str">
            <v>X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T15">
            <v>45349</v>
          </cell>
          <cell r="CU15" t="str">
            <v/>
          </cell>
          <cell r="CV15" t="str">
            <v/>
          </cell>
          <cell r="CW15" t="str">
            <v/>
          </cell>
          <cell r="CX15" t="str">
            <v/>
          </cell>
          <cell r="CY15" t="str">
            <v/>
          </cell>
        </row>
        <row r="16">
          <cell r="B16" t="str">
            <v>2024/25</v>
          </cell>
          <cell r="C16" t="str">
            <v>2</v>
          </cell>
          <cell r="D16" t="str">
            <v>1</v>
          </cell>
          <cell r="E16">
            <v>502181</v>
          </cell>
          <cell r="F16" t="str">
            <v>VS Radochsberg</v>
          </cell>
          <cell r="G16">
            <v>0</v>
          </cell>
          <cell r="H16">
            <v>36526</v>
          </cell>
          <cell r="I16">
            <v>1</v>
          </cell>
          <cell r="J16" t="str">
            <v>99</v>
          </cell>
          <cell r="K16" t="str">
            <v>X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>
            <v>45349</v>
          </cell>
          <cell r="CU16" t="str">
            <v/>
          </cell>
          <cell r="CV16" t="str">
            <v/>
          </cell>
          <cell r="CW16" t="str">
            <v/>
          </cell>
          <cell r="CX16" t="str">
            <v/>
          </cell>
          <cell r="CY16" t="str">
            <v/>
          </cell>
        </row>
        <row r="17">
          <cell r="B17" t="str">
            <v>2024/25</v>
          </cell>
          <cell r="C17" t="str">
            <v>2</v>
          </cell>
          <cell r="D17" t="str">
            <v>1</v>
          </cell>
          <cell r="E17">
            <v>502181</v>
          </cell>
          <cell r="F17" t="str">
            <v>VS Radochsberg</v>
          </cell>
          <cell r="G17">
            <v>0</v>
          </cell>
          <cell r="H17">
            <v>36526</v>
          </cell>
          <cell r="I17">
            <v>1</v>
          </cell>
          <cell r="J17" t="str">
            <v>99</v>
          </cell>
          <cell r="K17" t="str">
            <v>X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>
            <v>45349</v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</row>
        <row r="18">
          <cell r="B18" t="str">
            <v>2024/25</v>
          </cell>
          <cell r="C18" t="str">
            <v>2</v>
          </cell>
          <cell r="D18" t="str">
            <v>1</v>
          </cell>
          <cell r="E18">
            <v>502181</v>
          </cell>
          <cell r="F18" t="str">
            <v>VS Radochsberg</v>
          </cell>
          <cell r="G18">
            <v>0</v>
          </cell>
          <cell r="H18">
            <v>36526</v>
          </cell>
          <cell r="I18">
            <v>1</v>
          </cell>
          <cell r="J18" t="str">
            <v>99</v>
          </cell>
          <cell r="K18" t="str">
            <v>X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>
            <v>45349</v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</row>
        <row r="19">
          <cell r="B19" t="str">
            <v>2024/25</v>
          </cell>
          <cell r="C19" t="str">
            <v>2</v>
          </cell>
          <cell r="D19" t="str">
            <v>1</v>
          </cell>
          <cell r="E19">
            <v>502181</v>
          </cell>
          <cell r="F19" t="str">
            <v>VS Radochsberg</v>
          </cell>
          <cell r="G19">
            <v>0</v>
          </cell>
          <cell r="H19">
            <v>36526</v>
          </cell>
          <cell r="I19">
            <v>1</v>
          </cell>
          <cell r="J19" t="str">
            <v>99</v>
          </cell>
          <cell r="K19" t="str">
            <v>X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>
            <v>45349</v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</row>
        <row r="20">
          <cell r="B20" t="str">
            <v>2024/25</v>
          </cell>
          <cell r="C20" t="str">
            <v>2</v>
          </cell>
          <cell r="D20" t="str">
            <v>1</v>
          </cell>
          <cell r="E20">
            <v>502181</v>
          </cell>
          <cell r="F20" t="str">
            <v>VS Radochsberg</v>
          </cell>
          <cell r="G20">
            <v>0</v>
          </cell>
          <cell r="H20">
            <v>36526</v>
          </cell>
          <cell r="I20">
            <v>1</v>
          </cell>
          <cell r="J20" t="str">
            <v>99</v>
          </cell>
          <cell r="K20" t="str">
            <v>X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>
            <v>45349</v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</row>
        <row r="21">
          <cell r="B21" t="str">
            <v>2024/25</v>
          </cell>
          <cell r="C21" t="str">
            <v>2</v>
          </cell>
          <cell r="D21" t="str">
            <v>1</v>
          </cell>
          <cell r="E21">
            <v>502181</v>
          </cell>
          <cell r="F21" t="str">
            <v>VS Radochsberg</v>
          </cell>
          <cell r="G21">
            <v>0</v>
          </cell>
          <cell r="H21">
            <v>36526</v>
          </cell>
          <cell r="I21">
            <v>1</v>
          </cell>
          <cell r="J21" t="str">
            <v>99</v>
          </cell>
          <cell r="K21" t="str">
            <v>X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>
            <v>45349</v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</row>
        <row r="22">
          <cell r="B22" t="str">
            <v>2024/25</v>
          </cell>
          <cell r="C22" t="str">
            <v>2</v>
          </cell>
          <cell r="D22" t="str">
            <v>1</v>
          </cell>
          <cell r="E22">
            <v>502181</v>
          </cell>
          <cell r="F22" t="str">
            <v>VS Radochsberg</v>
          </cell>
          <cell r="G22">
            <v>0</v>
          </cell>
          <cell r="H22">
            <v>36526</v>
          </cell>
          <cell r="I22">
            <v>1</v>
          </cell>
          <cell r="J22" t="str">
            <v>99</v>
          </cell>
          <cell r="K22" t="str">
            <v>X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>
            <v>45349</v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</row>
        <row r="23">
          <cell r="B23" t="str">
            <v>2024/25</v>
          </cell>
          <cell r="C23" t="str">
            <v>2</v>
          </cell>
          <cell r="D23" t="str">
            <v>1</v>
          </cell>
          <cell r="E23">
            <v>502181</v>
          </cell>
          <cell r="F23" t="str">
            <v>VS Radochsberg</v>
          </cell>
          <cell r="G23">
            <v>0</v>
          </cell>
          <cell r="H23">
            <v>36526</v>
          </cell>
          <cell r="I23">
            <v>1</v>
          </cell>
          <cell r="J23" t="str">
            <v>99</v>
          </cell>
          <cell r="K23" t="str">
            <v>X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>
            <v>45349</v>
          </cell>
          <cell r="CU23" t="str">
            <v/>
          </cell>
          <cell r="CV23" t="str">
            <v/>
          </cell>
          <cell r="CW23" t="str">
            <v/>
          </cell>
          <cell r="CX23" t="str">
            <v/>
          </cell>
          <cell r="CY23" t="str">
            <v/>
          </cell>
        </row>
        <row r="24">
          <cell r="B24" t="str">
            <v>2024/25</v>
          </cell>
          <cell r="C24" t="str">
            <v>2</v>
          </cell>
          <cell r="D24" t="str">
            <v>1</v>
          </cell>
          <cell r="E24">
            <v>502181</v>
          </cell>
          <cell r="F24" t="str">
            <v>VS Radochsberg</v>
          </cell>
          <cell r="G24">
            <v>0</v>
          </cell>
          <cell r="H24">
            <v>36526</v>
          </cell>
          <cell r="I24">
            <v>1</v>
          </cell>
          <cell r="J24" t="str">
            <v>99</v>
          </cell>
          <cell r="K24" t="str">
            <v>X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 t="str">
            <v/>
          </cell>
          <cell r="CI24" t="str">
            <v/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 t="str">
            <v/>
          </cell>
          <cell r="CQ24" t="str">
            <v/>
          </cell>
          <cell r="CR24" t="str">
            <v/>
          </cell>
          <cell r="CS24" t="str">
            <v/>
          </cell>
          <cell r="CT24">
            <v>45349</v>
          </cell>
          <cell r="CU24" t="str">
            <v/>
          </cell>
          <cell r="CV24" t="str">
            <v/>
          </cell>
          <cell r="CW24" t="str">
            <v/>
          </cell>
          <cell r="CX24" t="str">
            <v/>
          </cell>
          <cell r="CY24" t="str">
            <v/>
          </cell>
        </row>
        <row r="25">
          <cell r="B25" t="str">
            <v>2024/25</v>
          </cell>
          <cell r="C25" t="str">
            <v>2</v>
          </cell>
          <cell r="D25" t="str">
            <v>1</v>
          </cell>
          <cell r="E25">
            <v>502181</v>
          </cell>
          <cell r="F25" t="str">
            <v>VS Radochsberg</v>
          </cell>
          <cell r="G25">
            <v>0</v>
          </cell>
          <cell r="H25">
            <v>36526</v>
          </cell>
          <cell r="I25">
            <v>1</v>
          </cell>
          <cell r="J25" t="str">
            <v>99</v>
          </cell>
          <cell r="K25" t="str">
            <v>X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>
            <v>45349</v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</row>
        <row r="26">
          <cell r="B26" t="str">
            <v>2024/25</v>
          </cell>
          <cell r="C26" t="str">
            <v>2</v>
          </cell>
          <cell r="D26" t="str">
            <v>1</v>
          </cell>
          <cell r="E26">
            <v>502181</v>
          </cell>
          <cell r="F26" t="str">
            <v>VS Radochsberg</v>
          </cell>
          <cell r="G26">
            <v>0</v>
          </cell>
          <cell r="H26">
            <v>36526</v>
          </cell>
          <cell r="I26">
            <v>1</v>
          </cell>
          <cell r="J26" t="str">
            <v>99</v>
          </cell>
          <cell r="K26" t="str">
            <v>X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 t="str">
            <v/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>
            <v>45349</v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3 VS-Stunden"/>
      <sheetName val="STP3"/>
      <sheetName val="112 VS-Klassen"/>
    </sheetNames>
    <sheetDataSet>
      <sheetData sheetId="0">
        <row r="1">
          <cell r="B1" t="str">
            <v>Schuljahr</v>
          </cell>
          <cell r="C1" t="str">
            <v>BezirkNr</v>
          </cell>
          <cell r="D1" t="str">
            <v>Schultyp</v>
          </cell>
          <cell r="E1" t="str">
            <v>SKZ</v>
          </cell>
          <cell r="F1" t="str">
            <v>Schule</v>
          </cell>
          <cell r="G1" t="str">
            <v>Status</v>
          </cell>
          <cell r="H1" t="str">
            <v>Stichtag</v>
          </cell>
          <cell r="I1" t="str">
            <v>Schulart</v>
          </cell>
          <cell r="J1" t="str">
            <v>SINNE(Bez)</v>
          </cell>
          <cell r="K1" t="str">
            <v>TEW(x)</v>
          </cell>
          <cell r="L1" t="str">
            <v>TXW(x)</v>
          </cell>
          <cell r="M1" t="str">
            <v>GTS_Grp</v>
          </cell>
          <cell r="N1" t="str">
            <v>GLZ_Std</v>
          </cell>
          <cell r="O1" t="str">
            <v>ILZ_Std</v>
          </cell>
          <cell r="P1" t="str">
            <v>SV_Std1</v>
          </cell>
          <cell r="Q1" t="str">
            <v>SV_Std2</v>
          </cell>
          <cell r="R1" t="str">
            <v>SV_Std3</v>
          </cell>
          <cell r="S1" t="str">
            <v>Int_VSSt(Bez)</v>
          </cell>
          <cell r="T1" t="str">
            <v>LRS_Std(Bez)</v>
          </cell>
          <cell r="U1" t="str">
            <v>BFD_Std(Bez)</v>
          </cell>
          <cell r="V1" t="str">
            <v>DFÖ(Bez)</v>
          </cell>
          <cell r="W1" t="str">
            <v>SPH(Bez)</v>
          </cell>
          <cell r="X1" t="str">
            <v>BER(Bez)</v>
          </cell>
          <cell r="Y1" t="str">
            <v>ZusatzStd(Bez)</v>
          </cell>
          <cell r="Z1" t="str">
            <v>Int_Std(Bez)</v>
          </cell>
          <cell r="AA1" t="str">
            <v>LRS_Anz</v>
          </cell>
          <cell r="AB1" t="str">
            <v>LRS_Std(x)</v>
          </cell>
          <cell r="AC1" t="str">
            <v>BFD_Anz(x)</v>
          </cell>
          <cell r="AD1" t="str">
            <v>Leiter_Std</v>
          </cell>
          <cell r="AE1" t="str">
            <v>DFKL_Grp</v>
          </cell>
          <cell r="AF1" t="str">
            <v>DFKL_Anz</v>
          </cell>
          <cell r="AG1" t="str">
            <v>SFK_Std(x)</v>
          </cell>
          <cell r="AH1" t="str">
            <v>SFK_Anz_Int(x)</v>
          </cell>
          <cell r="AI1" t="str">
            <v>SFK_Std_Int(x)</v>
          </cell>
          <cell r="AJ1" t="str">
            <v>Rel_Grp_rk</v>
          </cell>
          <cell r="AK1" t="str">
            <v>Rel_Std_rk</v>
          </cell>
          <cell r="AL1" t="str">
            <v>Rel_Grp_ev</v>
          </cell>
          <cell r="AM1" t="str">
            <v>Rel_Std_ev</v>
          </cell>
          <cell r="AN1" t="str">
            <v>Rel_Grp_isl</v>
          </cell>
          <cell r="AO1" t="str">
            <v>Rel_Std_isl</v>
          </cell>
          <cell r="AP1" t="str">
            <v>Rel_Grp_orth</v>
          </cell>
          <cell r="AQ1" t="str">
            <v>Rel_Std_orth</v>
          </cell>
          <cell r="AR1" t="str">
            <v>Rel_Grp_sonst</v>
          </cell>
          <cell r="AS1" t="str">
            <v>Rel_Std_sonst</v>
          </cell>
          <cell r="AT1" t="str">
            <v>MUU_Std(Bez)</v>
          </cell>
          <cell r="AU1" t="str">
            <v>GK_Zuw(Bez)</v>
          </cell>
          <cell r="AV1" t="str">
            <v>UpdateDatum</v>
          </cell>
        </row>
        <row r="2">
          <cell r="B2" t="str">
            <v>2024/25</v>
          </cell>
          <cell r="C2" t="str">
            <v>2</v>
          </cell>
          <cell r="D2" t="str">
            <v>1</v>
          </cell>
          <cell r="E2">
            <v>502181</v>
          </cell>
          <cell r="F2" t="str">
            <v>VS Radochsberg</v>
          </cell>
          <cell r="G2">
            <v>0</v>
          </cell>
          <cell r="H2">
            <v>45566</v>
          </cell>
          <cell r="I2">
            <v>1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4</v>
          </cell>
          <cell r="AB2">
            <v>0</v>
          </cell>
          <cell r="AC2">
            <v>0</v>
          </cell>
          <cell r="AD2">
            <v>3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2</v>
          </cell>
          <cell r="AK2">
            <v>4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45349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88"/>
  <sheetViews>
    <sheetView tabSelected="1" topLeftCell="A58" zoomScaleNormal="100" workbookViewId="0">
      <selection activeCell="BS17" sqref="BS17"/>
    </sheetView>
  </sheetViews>
  <sheetFormatPr baseColWidth="10" defaultRowHeight="14.4" x14ac:dyDescent="0.3"/>
  <cols>
    <col min="1" max="1" width="6.5546875" customWidth="1"/>
    <col min="2" max="2" width="8.6640625" customWidth="1"/>
    <col min="3" max="3" width="8" hidden="1" customWidth="1"/>
    <col min="4" max="4" width="5.88671875" style="2" bestFit="1" customWidth="1"/>
    <col min="5" max="5" width="6.6640625" bestFit="1" customWidth="1"/>
    <col min="6" max="6" width="7.5546875" bestFit="1" customWidth="1"/>
    <col min="7" max="7" width="6.109375" bestFit="1" customWidth="1"/>
    <col min="8" max="8" width="6.6640625" customWidth="1"/>
    <col min="9" max="9" width="4.88671875" customWidth="1"/>
    <col min="10" max="10" width="5.5546875" bestFit="1" customWidth="1"/>
    <col min="11" max="11" width="4.109375" bestFit="1" customWidth="1"/>
    <col min="12" max="12" width="4.6640625" bestFit="1" customWidth="1"/>
    <col min="13" max="13" width="5.44140625" customWidth="1"/>
    <col min="14" max="15" width="5.5546875" bestFit="1" customWidth="1"/>
    <col min="16" max="16" width="5.5546875" customWidth="1"/>
    <col min="17" max="17" width="5.44140625" customWidth="1"/>
    <col min="18" max="18" width="5.5546875" bestFit="1" customWidth="1"/>
    <col min="19" max="19" width="8" customWidth="1"/>
    <col min="20" max="20" width="3.5546875" hidden="1" customWidth="1"/>
    <col min="21" max="21" width="5" hidden="1" customWidth="1"/>
    <col min="22" max="22" width="4.109375" hidden="1" customWidth="1"/>
    <col min="23" max="24" width="3.109375" hidden="1" customWidth="1"/>
    <col min="25" max="25" width="5" hidden="1" customWidth="1"/>
    <col min="26" max="26" width="3.5546875" hidden="1" customWidth="1"/>
    <col min="27" max="27" width="3.109375" hidden="1" customWidth="1"/>
    <col min="28" max="28" width="3.5546875" hidden="1" customWidth="1"/>
    <col min="29" max="29" width="5" hidden="1" customWidth="1"/>
    <col min="30" max="30" width="3.5546875" hidden="1" customWidth="1"/>
    <col min="31" max="31" width="3.109375" hidden="1" customWidth="1"/>
    <col min="32" max="32" width="3.5546875" hidden="1" customWidth="1"/>
    <col min="33" max="33" width="5" hidden="1" customWidth="1"/>
    <col min="34" max="34" width="3.5546875" hidden="1" customWidth="1"/>
    <col min="35" max="35" width="3.109375" hidden="1" customWidth="1"/>
    <col min="36" max="36" width="3.5546875" hidden="1" customWidth="1"/>
    <col min="37" max="37" width="5" hidden="1" customWidth="1"/>
    <col min="38" max="38" width="3.5546875" hidden="1" customWidth="1"/>
    <col min="39" max="39" width="3.109375" hidden="1" customWidth="1"/>
    <col min="40" max="40" width="8" bestFit="1" customWidth="1"/>
    <col min="41" max="41" width="5.5546875" customWidth="1"/>
    <col min="42" max="42" width="10.88671875" bestFit="1" customWidth="1"/>
    <col min="43" max="43" width="8.5546875" hidden="1" customWidth="1"/>
    <col min="44" max="44" width="6.5546875" hidden="1" customWidth="1"/>
    <col min="45" max="45" width="5" hidden="1" customWidth="1"/>
    <col min="46" max="46" width="5.44140625" hidden="1" customWidth="1"/>
    <col min="47" max="47" width="5.44140625" style="2" hidden="1" customWidth="1"/>
    <col min="48" max="49" width="5" style="2" hidden="1" customWidth="1"/>
    <col min="50" max="50" width="10.88671875" hidden="1" customWidth="1"/>
    <col min="51" max="51" width="7.6640625" hidden="1" customWidth="1"/>
    <col min="52" max="53" width="5.44140625" hidden="1" customWidth="1"/>
    <col min="54" max="55" width="5" hidden="1" customWidth="1"/>
    <col min="56" max="56" width="11.5546875" hidden="1" customWidth="1"/>
    <col min="57" max="57" width="8.6640625" hidden="1" customWidth="1"/>
    <col min="58" max="58" width="4.33203125" hidden="1" customWidth="1"/>
    <col min="59" max="59" width="6.5546875" hidden="1" customWidth="1"/>
    <col min="60" max="60" width="11.44140625" hidden="1" customWidth="1"/>
    <col min="61" max="61" width="25.6640625" hidden="1" customWidth="1"/>
    <col min="62" max="62" width="4.44140625" hidden="1" customWidth="1"/>
    <col min="63" max="63" width="13.88671875" hidden="1" customWidth="1"/>
    <col min="64" max="68" width="11.44140625" hidden="1" customWidth="1"/>
  </cols>
  <sheetData>
    <row r="1" spans="1:106" s="20" customFormat="1" x14ac:dyDescent="0.3">
      <c r="A1" s="277" t="s">
        <v>13</v>
      </c>
      <c r="B1" s="277"/>
      <c r="C1" s="277"/>
      <c r="D1" s="277"/>
      <c r="E1" s="277"/>
      <c r="F1" s="277"/>
      <c r="G1" s="277"/>
      <c r="H1" s="277"/>
      <c r="I1" s="279" t="s">
        <v>14</v>
      </c>
      <c r="J1" s="280"/>
      <c r="K1" s="280"/>
      <c r="L1" s="280"/>
      <c r="M1" s="280"/>
      <c r="N1" s="280"/>
      <c r="O1" s="281"/>
      <c r="P1" s="272" t="str">
        <f>'STP1'!$E$2 &amp; " - " &amp; 'STP1'!$D$2</f>
        <v>VS Radochsberg - 502181</v>
      </c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U1" s="148"/>
      <c r="AV1" s="148"/>
      <c r="AW1" s="148"/>
      <c r="BH1" s="29"/>
    </row>
    <row r="2" spans="1:106" s="32" customFormat="1" x14ac:dyDescent="0.3">
      <c r="A2" s="285" t="str">
        <f>IF('STP1'!$F$2=0,"Planung",IF('STP1'!$F$2=1,"Vorl. Stellenplan",IF('STP1'!$F$2=2,"Endg. Stellenplan",IF('STP1'!$F$2=3,"Tagesaktueller Stellenplan","")))) &amp; " " &amp; 'STP1'!$A$2</f>
        <v>Planung 2024/25</v>
      </c>
      <c r="B2" s="285"/>
      <c r="C2" s="285"/>
      <c r="D2" s="285"/>
      <c r="E2" s="285"/>
      <c r="F2" s="285"/>
      <c r="G2" s="285"/>
      <c r="H2" s="285"/>
      <c r="I2" s="282" t="s">
        <v>15</v>
      </c>
      <c r="J2" s="283"/>
      <c r="K2" s="283"/>
      <c r="L2" s="283"/>
      <c r="M2" s="283"/>
      <c r="N2" s="283"/>
      <c r="O2" s="284"/>
      <c r="P2" s="248" t="str">
        <f>IF('STP1'!$B$2="1","Salzburg-Stadt",IF('STP1'!$B$2="2","Hallein",IF('STP1'!$B$2="3","Salzburg-Umgebung",IF('STP1'!$B$2="4","St. Johann",IF('STP1'!$B$2="5","Tamsweg",IF('STP1'!$B$2="6","Zell am See",""))))))</f>
        <v>Hallein</v>
      </c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30"/>
      <c r="AR2" s="30"/>
      <c r="AS2" s="30"/>
      <c r="AT2" s="30"/>
      <c r="AU2" s="149"/>
      <c r="AV2" s="149"/>
      <c r="AW2" s="149"/>
      <c r="AX2" s="31"/>
      <c r="AY2" s="31"/>
      <c r="AZ2" s="31"/>
      <c r="BA2" s="31"/>
      <c r="BB2" s="31"/>
      <c r="BC2" s="31"/>
      <c r="BD2" s="31"/>
      <c r="BE2" s="31"/>
      <c r="BF2" s="31"/>
      <c r="BH2" s="33"/>
      <c r="BI2" s="34"/>
    </row>
    <row r="3" spans="1:106" s="42" customFormat="1" ht="15" thickBot="1" x14ac:dyDescent="0.35">
      <c r="A3" s="286" t="str">
        <f>"Genehmigungsstatus: " &amp; 'STP1'!$CP$2</f>
        <v>Genehmigungsstatus: geplant</v>
      </c>
      <c r="B3" s="286"/>
      <c r="C3" s="286"/>
      <c r="D3" s="286"/>
      <c r="E3" s="286"/>
      <c r="F3" s="286"/>
      <c r="G3" s="286"/>
      <c r="H3" s="286"/>
      <c r="I3" s="278" t="s">
        <v>156</v>
      </c>
      <c r="J3" s="278"/>
      <c r="K3" s="278"/>
      <c r="L3" s="278"/>
      <c r="M3" s="278"/>
      <c r="N3" s="278"/>
      <c r="O3" s="278"/>
      <c r="P3" s="271" t="str">
        <f>"Stichtag: " &amp; TEXT('STP1'!$G$2,"TT.MM.JJJJ")</f>
        <v>Stichtag: 01.10.2024</v>
      </c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31"/>
      <c r="AR3" s="31"/>
      <c r="AS3" s="31"/>
      <c r="AT3" s="31"/>
      <c r="AU3" s="149"/>
      <c r="AV3" s="149"/>
      <c r="AW3" s="149"/>
      <c r="AX3" s="35"/>
      <c r="AY3" s="31"/>
      <c r="AZ3" s="31"/>
      <c r="BA3" s="31"/>
      <c r="BB3" s="31"/>
      <c r="BC3" s="31"/>
      <c r="BD3" s="36"/>
      <c r="BE3" s="36"/>
      <c r="BF3" s="36"/>
      <c r="BG3" s="36"/>
      <c r="BH3" s="37"/>
      <c r="BI3" s="38"/>
      <c r="BJ3" s="38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9"/>
      <c r="BV3" s="39"/>
      <c r="BW3" s="40"/>
      <c r="BX3" s="36"/>
      <c r="BY3" s="36"/>
      <c r="BZ3" s="36"/>
      <c r="CA3" s="36"/>
      <c r="CB3" s="36"/>
      <c r="CC3" s="36"/>
      <c r="CD3" s="36"/>
      <c r="CE3" s="41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</row>
    <row r="4" spans="1:106" ht="8.25" customHeight="1" thickTop="1" thickBot="1" x14ac:dyDescent="0.35"/>
    <row r="5" spans="1:106" s="3" customFormat="1" ht="15.75" customHeight="1" x14ac:dyDescent="0.2">
      <c r="A5" s="17" t="s">
        <v>24</v>
      </c>
      <c r="B5" s="13" t="s">
        <v>17</v>
      </c>
      <c r="C5" s="13"/>
      <c r="D5" s="14" t="s">
        <v>24</v>
      </c>
      <c r="E5" s="17"/>
      <c r="F5" s="13"/>
      <c r="G5" s="49"/>
      <c r="H5" s="125" t="s">
        <v>4</v>
      </c>
      <c r="I5" s="126"/>
      <c r="J5" s="127" t="s">
        <v>4</v>
      </c>
      <c r="K5" s="49"/>
      <c r="L5" s="127" t="s">
        <v>4</v>
      </c>
      <c r="M5" s="49"/>
      <c r="N5" s="127" t="s">
        <v>4</v>
      </c>
      <c r="O5" s="49"/>
      <c r="P5" s="127" t="s">
        <v>4</v>
      </c>
      <c r="Q5" s="49"/>
      <c r="R5" s="12" t="s">
        <v>4</v>
      </c>
      <c r="S5" s="52" t="s">
        <v>18</v>
      </c>
      <c r="T5" s="50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273" t="s">
        <v>80</v>
      </c>
      <c r="AO5" s="273"/>
      <c r="AP5" s="14"/>
      <c r="AU5" s="150"/>
      <c r="AV5" s="150"/>
      <c r="AW5" s="150"/>
    </row>
    <row r="6" spans="1:106" s="3" customFormat="1" ht="15.75" customHeight="1" x14ac:dyDescent="0.2">
      <c r="A6" s="15" t="s">
        <v>25</v>
      </c>
      <c r="B6" s="9" t="s">
        <v>27</v>
      </c>
      <c r="C6" s="9" t="s">
        <v>34</v>
      </c>
      <c r="D6" s="16" t="s">
        <v>30</v>
      </c>
      <c r="E6" s="15" t="s">
        <v>2</v>
      </c>
      <c r="F6" s="9" t="s">
        <v>2</v>
      </c>
      <c r="G6" s="9" t="s">
        <v>1</v>
      </c>
      <c r="H6" s="9" t="s">
        <v>63</v>
      </c>
      <c r="I6" s="15"/>
      <c r="J6" s="9" t="s">
        <v>11</v>
      </c>
      <c r="K6" s="9"/>
      <c r="L6" s="9" t="s">
        <v>11</v>
      </c>
      <c r="M6" s="9"/>
      <c r="N6" s="9" t="s">
        <v>11</v>
      </c>
      <c r="O6" s="9"/>
      <c r="P6" s="9" t="s">
        <v>11</v>
      </c>
      <c r="Q6" s="9"/>
      <c r="R6" s="9" t="s">
        <v>11</v>
      </c>
      <c r="S6" s="53" t="s">
        <v>19</v>
      </c>
      <c r="T6" s="5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274" t="s">
        <v>81</v>
      </c>
      <c r="AO6" s="274"/>
      <c r="AP6" s="16" t="s">
        <v>20</v>
      </c>
      <c r="AU6" s="150"/>
      <c r="AV6" s="150"/>
      <c r="AW6" s="150"/>
    </row>
    <row r="7" spans="1:106" s="3" customFormat="1" ht="15.75" customHeight="1" x14ac:dyDescent="0.2">
      <c r="A7" s="15" t="s">
        <v>26</v>
      </c>
      <c r="B7" s="9" t="s">
        <v>32</v>
      </c>
      <c r="C7" s="9" t="s">
        <v>35</v>
      </c>
      <c r="D7" s="16" t="s">
        <v>31</v>
      </c>
      <c r="E7" s="15" t="s">
        <v>6</v>
      </c>
      <c r="F7" s="9" t="s">
        <v>6</v>
      </c>
      <c r="G7" s="9" t="s">
        <v>6</v>
      </c>
      <c r="H7" s="9" t="s">
        <v>3</v>
      </c>
      <c r="I7" s="15" t="s">
        <v>37</v>
      </c>
      <c r="J7" s="9" t="s">
        <v>37</v>
      </c>
      <c r="K7" s="9" t="s">
        <v>37</v>
      </c>
      <c r="L7" s="9" t="s">
        <v>37</v>
      </c>
      <c r="M7" s="9" t="s">
        <v>37</v>
      </c>
      <c r="N7" s="9" t="s">
        <v>37</v>
      </c>
      <c r="O7" s="9" t="s">
        <v>37</v>
      </c>
      <c r="P7" s="9" t="s">
        <v>37</v>
      </c>
      <c r="Q7" s="9" t="s">
        <v>37</v>
      </c>
      <c r="R7" s="9" t="s">
        <v>37</v>
      </c>
      <c r="S7" s="53" t="s">
        <v>21</v>
      </c>
      <c r="T7" s="5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0"/>
      <c r="AO7" s="10" t="s">
        <v>4</v>
      </c>
      <c r="AP7" s="16" t="s">
        <v>22</v>
      </c>
      <c r="AQ7" s="154" t="s">
        <v>91</v>
      </c>
      <c r="AR7" s="3" t="s">
        <v>93</v>
      </c>
      <c r="AS7" s="241" t="s">
        <v>98</v>
      </c>
      <c r="AT7" s="241"/>
      <c r="AU7" s="241"/>
      <c r="AV7" s="241"/>
      <c r="AW7" s="241"/>
      <c r="AY7" s="241" t="s">
        <v>111</v>
      </c>
      <c r="AZ7" s="241"/>
      <c r="BA7" s="241"/>
      <c r="BB7" s="241"/>
      <c r="BC7" s="241"/>
      <c r="BE7" s="235" t="s">
        <v>143</v>
      </c>
      <c r="BF7" s="234" t="s">
        <v>140</v>
      </c>
      <c r="BG7" s="234"/>
      <c r="BI7" s="3" t="s">
        <v>146</v>
      </c>
    </row>
    <row r="8" spans="1:106" s="3" customFormat="1" ht="15.75" customHeight="1" thickBot="1" x14ac:dyDescent="0.25">
      <c r="A8" s="114" t="s">
        <v>16</v>
      </c>
      <c r="B8" s="115" t="s">
        <v>33</v>
      </c>
      <c r="C8" s="115" t="s">
        <v>36</v>
      </c>
      <c r="D8" s="116" t="s">
        <v>16</v>
      </c>
      <c r="E8" s="114" t="s">
        <v>28</v>
      </c>
      <c r="F8" s="115" t="s">
        <v>29</v>
      </c>
      <c r="G8" s="115"/>
      <c r="H8" s="117" t="s">
        <v>9</v>
      </c>
      <c r="I8" s="118">
        <v>0</v>
      </c>
      <c r="J8" s="119">
        <v>0</v>
      </c>
      <c r="K8" s="119">
        <v>1</v>
      </c>
      <c r="L8" s="119">
        <v>1</v>
      </c>
      <c r="M8" s="119">
        <v>2</v>
      </c>
      <c r="N8" s="119">
        <v>2</v>
      </c>
      <c r="O8" s="119">
        <v>3</v>
      </c>
      <c r="P8" s="119">
        <v>3</v>
      </c>
      <c r="Q8" s="119">
        <v>4</v>
      </c>
      <c r="R8" s="119">
        <v>4</v>
      </c>
      <c r="S8" s="121"/>
      <c r="T8" s="122" t="s">
        <v>39</v>
      </c>
      <c r="U8" s="117" t="s">
        <v>10</v>
      </c>
      <c r="V8" s="117" t="s">
        <v>0</v>
      </c>
      <c r="W8" s="117" t="s">
        <v>44</v>
      </c>
      <c r="X8" s="117" t="s">
        <v>40</v>
      </c>
      <c r="Y8" s="117" t="s">
        <v>10</v>
      </c>
      <c r="Z8" s="117" t="s">
        <v>0</v>
      </c>
      <c r="AA8" s="117" t="s">
        <v>44</v>
      </c>
      <c r="AB8" s="117" t="s">
        <v>41</v>
      </c>
      <c r="AC8" s="117" t="s">
        <v>10</v>
      </c>
      <c r="AD8" s="117" t="s">
        <v>0</v>
      </c>
      <c r="AE8" s="117" t="s">
        <v>44</v>
      </c>
      <c r="AF8" s="117" t="s">
        <v>42</v>
      </c>
      <c r="AG8" s="117" t="s">
        <v>10</v>
      </c>
      <c r="AH8" s="117" t="s">
        <v>0</v>
      </c>
      <c r="AI8" s="117" t="s">
        <v>44</v>
      </c>
      <c r="AJ8" s="117" t="s">
        <v>43</v>
      </c>
      <c r="AK8" s="117" t="s">
        <v>10</v>
      </c>
      <c r="AL8" s="117" t="s">
        <v>0</v>
      </c>
      <c r="AM8" s="117" t="s">
        <v>44</v>
      </c>
      <c r="AN8" s="120" t="s">
        <v>9</v>
      </c>
      <c r="AO8" s="120" t="s">
        <v>0</v>
      </c>
      <c r="AP8" s="116" t="s">
        <v>23</v>
      </c>
      <c r="AQ8" s="155" t="s">
        <v>92</v>
      </c>
      <c r="AR8" s="142" t="s">
        <v>3</v>
      </c>
      <c r="AS8" s="156" t="s">
        <v>100</v>
      </c>
      <c r="AT8" s="162" t="s">
        <v>101</v>
      </c>
      <c r="AU8" s="162" t="s">
        <v>102</v>
      </c>
      <c r="AV8" s="162" t="s">
        <v>103</v>
      </c>
      <c r="AW8" s="162" t="s">
        <v>104</v>
      </c>
      <c r="AY8" s="156" t="s">
        <v>100</v>
      </c>
      <c r="AZ8" s="162" t="s">
        <v>101</v>
      </c>
      <c r="BA8" s="162" t="s">
        <v>102</v>
      </c>
      <c r="BB8" s="162" t="s">
        <v>103</v>
      </c>
      <c r="BC8" s="162" t="s">
        <v>104</v>
      </c>
      <c r="BE8" s="236"/>
      <c r="BF8" s="228" t="s">
        <v>100</v>
      </c>
      <c r="BG8" s="228" t="s">
        <v>141</v>
      </c>
      <c r="BI8" s="3" t="s">
        <v>147</v>
      </c>
      <c r="BJ8" s="3" t="s">
        <v>148</v>
      </c>
      <c r="BK8" s="3" t="s">
        <v>149</v>
      </c>
      <c r="BL8" s="3" t="s">
        <v>150</v>
      </c>
      <c r="BM8" s="3" t="s">
        <v>151</v>
      </c>
      <c r="BN8" s="3" t="s">
        <v>153</v>
      </c>
      <c r="BP8" s="3" t="s">
        <v>155</v>
      </c>
    </row>
    <row r="9" spans="1:106" x14ac:dyDescent="0.3">
      <c r="A9" s="106" t="str">
        <f>IF(ISBLANK('STP2'!I2),"",'STP2'!I2)</f>
        <v>01</v>
      </c>
      <c r="B9" s="107" t="str">
        <f>IF(ISBLANK('STP2'!J2),"",'STP2'!J2)</f>
        <v>1</v>
      </c>
      <c r="C9" s="107">
        <f>IF(ISBLANK('STP2'!L2),"",ROUNDUP('STP2'!L2/50,0)+ROUNDUP('STP2'!O2/50,0)+ROUNDUP('STP2'!Q2/50,0)+ROUNDUP('STP2'!S2/50,0)+ROUNDUP('STP2'!U2/50,0)+ROUNDUP('STP2'!W2/50,0)+ROUNDUP('STP2'!Z2/50,0)+ROUNDUP('STP2'!AB2/50,0)+ROUNDUP('STP2'!AD2/50,0)+ROUNDUP('STP2'!AF2/50,0)+ROUNDUP('STP2'!AH2/50,0)+ROUNDUP('STP2'!AK2/50,0)+ROUNDUP('STP2'!AM2/50,0)+ROUNDUP('STP2'!AO2/50,0)+ROUNDUP('STP2'!AQ2/50,0)+ROUNDUP('STP2'!AS2/50,0)+ROUNDUP('STP2'!AV2/50,0)+ROUNDUP('STP2'!AX2/50,0)+ROUNDUP('STP2'!AZ2/50,0)+ROUNDUP('STP2'!BB2/50,0)+ROUNDUP('STP2'!BD2/50,0))</f>
        <v>3</v>
      </c>
      <c r="D9" s="108">
        <f t="shared" ref="D9:D30" si="0">IF(ISERROR(C9),"",C9)</f>
        <v>3</v>
      </c>
      <c r="E9" s="109">
        <f>IF(ISBLANK('STP2'!L2),"",'STP2'!L2)</f>
        <v>0</v>
      </c>
      <c r="F9" s="110">
        <f>IF(ISERROR('STP2'!O2+'STP2'!Z2+'STP2'!AK2+'STP2'!AV2),"",'STP2'!O2+'STP2'!Z2+'STP2'!AK2+'STP2'!AV2)</f>
        <v>1</v>
      </c>
      <c r="G9" s="110">
        <f>IF(ISERROR('STP2'!Q2+'STP2'!S2+'STP2'!U2+'STP2'!W2+'STP2'!AB2+'STP2'!AD2+'STP2'!AF2+'STP2'!AH2+'STP2'!AM2+'STP2'!AO2+'STP2'!AQ2+'STP2'!AS2+'STP2'!AX2+'STP2'!AZ2+'STP2'!BB2+'STP2'!BD2),"",'STP2'!Q2+'STP2'!S2+'STP2'!U2+'STP2'!W2+'STP2'!AB2+'STP2'!AD2+'STP2'!AF2+'STP2'!AH2+'STP2'!AM2+'STP2'!AO2+'STP2'!AQ2+'STP2'!AS2+'STP2'!AX2+'STP2'!AZ2+'STP2'!BB2+'STP2'!BD2)</f>
        <v>10</v>
      </c>
      <c r="H9" s="110">
        <f>IF(ISERROR('STP2'!M2+'STP2'!P2+'STP2'!R2+'STP2'!T2+'STP2'!V2+'STP2'!X2+'STP2'!AA2+'STP2'!AC2+'STP2'!AE2+'STP2'!AG2+'STP2'!AI2+'STP2'!AL2+'STP2'!AN2+'STP2'!AP2+'STP2'!AR2+'STP2'!AT2+'STP2'!AW2+'STP2'!AY2+'STP2'!BA2+'STP2'!BC2+'STP2'!BE2),"",'STP2'!M2+'STP2'!P2+'STP2'!R2+'STP2'!T2+'STP2'!V2+'STP2'!X2+'STP2'!AA2+'STP2'!AC2+'STP2'!AE2+'STP2'!AG2+'STP2'!AI2+'STP2'!AL2+'STP2'!AN2+'STP2'!AP2+'STP2'!AR2+'STP2'!AT2+'STP2'!AW2+'STP2'!AY2+'STP2'!BA2+'STP2'!BC2+'STP2'!BE2)</f>
        <v>0</v>
      </c>
      <c r="I9" s="71">
        <f>IF(ISERROR('STP2'!L2+'STP2'!O2+'STP2'!Z2+'STP2'!AK2+'STP2'!AV2),"",'STP2'!L2+'STP2'!O2+'STP2'!Z2+'STP2'!AK2+'STP2'!AV2)</f>
        <v>1</v>
      </c>
      <c r="J9" s="110">
        <f>IF(ISERROR('STP2'!M2+'STP2'!P2+'STP2'!AA2+'STP2'!AL2+'STP2'!AW2),"",'STP2'!M2+'STP2'!P2+'STP2'!AA2+'STP2'!AL2+'STP2'!AW2)</f>
        <v>0</v>
      </c>
      <c r="K9" s="110">
        <f>IF(ISERROR('STP2'!Q2+'STP2'!AB2+'STP2'!AM2+'STP2'!AX2),"",'STP2'!Q2+'STP2'!AB2+'STP2'!AM2+'STP2'!AX2)</f>
        <v>3</v>
      </c>
      <c r="L9" s="110">
        <f>IF(ISERROR('STP2'!R2+'STP2'!AC2+'STP2'!AN2+'STP2'!AY2),"",'STP2'!R2+'STP2'!AC2+'STP2'!AN2+'STP2'!AY2)</f>
        <v>0</v>
      </c>
      <c r="M9" s="110">
        <f>IF(ISERROR('STP2'!S2+'STP2'!AD2+'STP2'!AO2+'STP2'!AZ2),"",'STP2'!S2+'STP2'!AD2+'STP2'!AO2+'STP2'!AZ2)</f>
        <v>7</v>
      </c>
      <c r="N9" s="110">
        <f>IF(ISERROR('STP2'!T2+'STP2'!AE2+'STP2'!AP2+'STP2'!BA2),"",'STP2'!T2+'STP2'!AE2+'STP2'!AP2+'STP2'!BA2)</f>
        <v>0</v>
      </c>
      <c r="O9" s="110">
        <f>IF(ISERROR('STP2'!U2+'STP2'!AF2+'STP2'!AQ2+'STP2'!BB2),"",'STP2'!U2+'STP2'!AF2+'STP2'!AQ2+'STP2'!BB2)</f>
        <v>0</v>
      </c>
      <c r="P9" s="110">
        <f>IF(ISERROR('STP2'!V2+'STP2'!AG2+'STP2'!AR2+'STP2'!BC2),"",'STP2'!V2+'STP2'!AG2+'STP2'!AR2+'STP2'!BC2)</f>
        <v>0</v>
      </c>
      <c r="Q9" s="110">
        <f>IF(ISERROR('STP2'!W2+'STP2'!AH2+'STP2'!AS2+'STP2'!BD2),"",'STP2'!W2+'STP2'!AH2+'STP2'!AS2+'STP2'!BD2)</f>
        <v>0</v>
      </c>
      <c r="R9" s="110">
        <f>IF(ISERROR('STP2'!X2+'STP2'!AI2+'STP2'!AT2+'STP2'!BE2),"",'STP2'!X2+'STP2'!AI2+'STP2'!AT2+'STP2'!BE2)</f>
        <v>0</v>
      </c>
      <c r="S9" s="111">
        <f>IF(ISERROR(E9+F9+G9),"",E9+F9+G9)</f>
        <v>11</v>
      </c>
      <c r="T9" s="112">
        <f>IF(ISBLANK('STP2'!K2),"",'STP2'!K2)</f>
        <v>0</v>
      </c>
      <c r="U9" s="110">
        <f>IF(T9=1,AN9,0)</f>
        <v>0</v>
      </c>
      <c r="V9" s="110">
        <f>IF(T9=1,AO9,0)</f>
        <v>0</v>
      </c>
      <c r="W9" s="110">
        <f>IF(T9=1,AP9,0)</f>
        <v>0</v>
      </c>
      <c r="X9" s="110">
        <f>IF(ISBLANK('STP2'!N2),"",'STP2'!N2)</f>
        <v>1</v>
      </c>
      <c r="Y9" s="110">
        <f>IF(X9=1,AN9,0)</f>
        <v>1</v>
      </c>
      <c r="Z9" s="110">
        <f>IF(X9=1,AO9,0)</f>
        <v>0</v>
      </c>
      <c r="AA9" s="110">
        <f>IF(X9=1,AP9,0)</f>
        <v>0</v>
      </c>
      <c r="AB9" s="110">
        <f>IF(ISBLANK('STP2'!Y2),"",'STP2'!Y2)</f>
        <v>0</v>
      </c>
      <c r="AC9" s="110">
        <f>IF(AB9=1,AN9,0)</f>
        <v>0</v>
      </c>
      <c r="AD9" s="110">
        <f>IF(AB9=1,AO9,0)</f>
        <v>0</v>
      </c>
      <c r="AE9" s="110">
        <f>IF(AB9=1,AP9,0)</f>
        <v>0</v>
      </c>
      <c r="AF9" s="110">
        <f>IF(ISBLANK('STP2'!AJ2),"",'STP2'!AJ2)</f>
        <v>0</v>
      </c>
      <c r="AG9" s="110">
        <f>IF(AF9=1,AN9,0)</f>
        <v>0</v>
      </c>
      <c r="AH9" s="110">
        <f>IF(AF9=1,AO9,0)</f>
        <v>0</v>
      </c>
      <c r="AI9" s="110">
        <f>IF(AF9=1,AP9,0)</f>
        <v>0</v>
      </c>
      <c r="AJ9" s="110">
        <f>IF(ISBLANK('STP2'!AU2),"",'STP2'!AU2)</f>
        <v>0</v>
      </c>
      <c r="AK9" s="110">
        <f>IF(AJ9=1,AN9,0)</f>
        <v>0</v>
      </c>
      <c r="AL9" s="110">
        <f>IF(AJ9=1,AO9,0)</f>
        <v>0</v>
      </c>
      <c r="AM9" s="110">
        <f>IF(AJ9=1,AP9,0)</f>
        <v>0</v>
      </c>
      <c r="AN9" s="110">
        <f>IF(ISBLANK('STP2'!BF2),"",'STP2'!BF2)</f>
        <v>1</v>
      </c>
      <c r="AO9" s="110">
        <f>IF(ISBLANK('STP2'!BG2),"",'STP2'!BG2)</f>
        <v>0</v>
      </c>
      <c r="AP9" s="113">
        <f>IF(ISBLANK('STP2'!BJ2),"",'STP2'!BJ2)</f>
        <v>0</v>
      </c>
      <c r="AQ9" s="2">
        <f>IF(ISNUMBER(SEARCH("-D",B9)),1,0)</f>
        <v>0</v>
      </c>
      <c r="AR9" s="2">
        <f>IF(AQ9=0,0,S9)</f>
        <v>0</v>
      </c>
      <c r="AS9" s="157">
        <f>IF(AND($A9="00",$AQ9&gt;0),$AQ9,0)</f>
        <v>0</v>
      </c>
      <c r="AT9" s="163">
        <f>IF(AND($A9="01",$AQ9&gt;0),$AQ9,0)</f>
        <v>0</v>
      </c>
      <c r="AU9" s="163">
        <f>IF(AND($A9="02",$AQ9&gt;0),$AQ9,0)</f>
        <v>0</v>
      </c>
      <c r="AV9" s="163">
        <f>IF(AND($A9="03",$AQ9&gt;0),$AQ9,0)</f>
        <v>0</v>
      </c>
      <c r="AW9" s="163">
        <f>IF(AND($A9="04",$AQ9&gt;0),$AQ9,0)</f>
        <v>0</v>
      </c>
      <c r="AY9" s="157">
        <f>IF(ISNUMBER(SEARCH("-D",$B9)),$I9,0)</f>
        <v>0</v>
      </c>
      <c r="AZ9" s="163">
        <f>IF(ISNUMBER(SEARCH("-D",$B9)),$K9,0)</f>
        <v>0</v>
      </c>
      <c r="BA9" s="163">
        <f>IF(ISNUMBER(SEARCH("-D",$B9)),$M9,0)</f>
        <v>0</v>
      </c>
      <c r="BB9" s="163">
        <f>IF(ISNUMBER(SEARCH("-D",$B9)),$O9,0)</f>
        <v>0</v>
      </c>
      <c r="BC9" s="163">
        <f>IF(ISNUMBER(SEARCH("-D",$B9)),$Q9,0)</f>
        <v>0</v>
      </c>
      <c r="BE9" s="230">
        <f>IF(BF9&gt;0,BF9,BG9)</f>
        <v>0</v>
      </c>
      <c r="BF9" s="230">
        <f>'STP2'!CH2</f>
        <v>0</v>
      </c>
      <c r="BG9" s="230">
        <f>'STP2'!CJ2</f>
        <v>0</v>
      </c>
      <c r="BI9" s="180" t="s">
        <v>144</v>
      </c>
      <c r="BJ9" s="20">
        <f>IF(A12&lt;&gt;"",4,IF(A11&lt;&gt;"",3,IF(A10&lt;&gt;"",2,1)))</f>
        <v>2</v>
      </c>
      <c r="BK9">
        <f>IF(BJ9=2,1,IF(BJ9=3,1,0))</f>
        <v>1</v>
      </c>
    </row>
    <row r="10" spans="1:106" x14ac:dyDescent="0.3">
      <c r="A10" s="18" t="str">
        <f>IF(ISBLANK('STP2'!I3),"",'STP2'!I3)</f>
        <v>03</v>
      </c>
      <c r="B10" s="8" t="str">
        <f>IF(ISBLANK('STP2'!J3),"",'STP2'!J3)</f>
        <v>2</v>
      </c>
      <c r="C10" s="8">
        <f>IF(ISBLANK('STP2'!L3),"",ROUNDUP('STP2'!L3/50,0)+ROUNDUP('STP2'!O3/50,0)+ROUNDUP('STP2'!Q3/50,0)+ROUNDUP('STP2'!S3/50,0)+ROUNDUP('STP2'!U3/50,0)+ROUNDUP('STP2'!W3/50,0)+ROUNDUP('STP2'!Z3/50,0)+ROUNDUP('STP2'!AB3/50,0)+ROUNDUP('STP2'!AD3/50,0)+ROUNDUP('STP2'!AF3/50,0)+ROUNDUP('STP2'!AH3/50,0)+ROUNDUP('STP2'!AK3/50,0)+ROUNDUP('STP2'!AM3/50,0)+ROUNDUP('STP2'!AO3/50,0)+ROUNDUP('STP2'!AQ3/50,0)+ROUNDUP('STP2'!AS3/50,0)+ROUNDUP('STP2'!AV3/50,0)+ROUNDUP('STP2'!AX3/50,0)+ROUNDUP('STP2'!AZ3/50,0)+ROUNDUP('STP2'!BB3/50,0)+ROUNDUP('STP2'!BD3/50,0))</f>
        <v>2</v>
      </c>
      <c r="D10" s="21">
        <f t="shared" si="0"/>
        <v>2</v>
      </c>
      <c r="E10" s="71">
        <f>IF(ISBLANK('STP2'!L3),"",'STP2'!L3)</f>
        <v>0</v>
      </c>
      <c r="F10" s="72">
        <f>IF(ISERROR('STP2'!O3+'STP2'!Z3+'STP2'!AK3+'STP2'!AV3),"",'STP2'!O3+'STP2'!Z3+'STP2'!AK3+'STP2'!AV3)</f>
        <v>0</v>
      </c>
      <c r="G10" s="72">
        <f>IF(ISERROR('STP2'!Q3+'STP2'!S3+'STP2'!U3+'STP2'!W3+'STP2'!AB3+'STP2'!AD3+'STP2'!AF3+'STP2'!AH3+'STP2'!AM3+'STP2'!AO3+'STP2'!AQ3+'STP2'!AS3+'STP2'!AX3+'STP2'!AZ3+'STP2'!BB3+'STP2'!BD3),"",'STP2'!Q3+'STP2'!S3+'STP2'!U3+'STP2'!W3+'STP2'!AB3+'STP2'!AD3+'STP2'!AF3+'STP2'!AH3+'STP2'!AM3+'STP2'!AO3+'STP2'!AQ3+'STP2'!AS3+'STP2'!AX3+'STP2'!AZ3+'STP2'!BB3+'STP2'!BD3)</f>
        <v>14</v>
      </c>
      <c r="H10" s="72">
        <f>IF(ISERROR('STP2'!M3+'STP2'!P3+'STP2'!R3+'STP2'!T3+'STP2'!V3+'STP2'!X3+'STP2'!AA3+'STP2'!AC3+'STP2'!AE3+'STP2'!AG3+'STP2'!AI3+'STP2'!AL3+'STP2'!AN3+'STP2'!AP3+'STP2'!AR3+'STP2'!AT3+'STP2'!AW3+'STP2'!AY3+'STP2'!BA3+'STP2'!BC3+'STP2'!BE3),"",'STP2'!M3+'STP2'!P3+'STP2'!R3+'STP2'!T3+'STP2'!V3+'STP2'!X3+'STP2'!AA3+'STP2'!AC3+'STP2'!AE3+'STP2'!AG3+'STP2'!AI3+'STP2'!AL3+'STP2'!AN3+'STP2'!AP3+'STP2'!AR3+'STP2'!AT3+'STP2'!AW3+'STP2'!AY3+'STP2'!BA3+'STP2'!BC3+'STP2'!BE3)</f>
        <v>0</v>
      </c>
      <c r="I10" s="71">
        <f>IF(ISERROR('STP2'!L3+'STP2'!O3+'STP2'!Z3+'STP2'!AK3+'STP2'!AV3),"",'STP2'!L3+'STP2'!O3+'STP2'!Z3+'STP2'!AK3+'STP2'!AV3)</f>
        <v>0</v>
      </c>
      <c r="J10" s="72">
        <f>IF(ISERROR('STP2'!M3+'STP2'!P3+'STP2'!AA3+'STP2'!AL3+'STP2'!AW3),"",'STP2'!M3+'STP2'!P3+'STP2'!AA3+'STP2'!AL3+'STP2'!AW3)</f>
        <v>0</v>
      </c>
      <c r="K10" s="72">
        <f>IF(ISERROR('STP2'!Q3+'STP2'!AB3+'STP2'!AM3+'STP2'!AX3),"",'STP2'!Q3+'STP2'!AB3+'STP2'!AM3+'STP2'!AX3)</f>
        <v>0</v>
      </c>
      <c r="L10" s="110">
        <f>IF(ISERROR('STP2'!R3+'STP2'!AC3+'STP2'!AN3+'STP2'!AY3),"",'STP2'!R3+'STP2'!AC3+'STP2'!AN3+'STP2'!AY3)</f>
        <v>0</v>
      </c>
      <c r="M10" s="72">
        <f>IF(ISERROR('STP2'!S3+'STP2'!AD3+'STP2'!AO3+'STP2'!AZ3),"",'STP2'!S3+'STP2'!AD3+'STP2'!AO3+'STP2'!AZ3)</f>
        <v>0</v>
      </c>
      <c r="N10" s="72">
        <f>IF(ISERROR('STP2'!T3+'STP2'!AE3+'STP2'!AP3+'STP2'!BA3),"",'STP2'!T3+'STP2'!AE3+'STP2'!AP3+'STP2'!BA3)</f>
        <v>0</v>
      </c>
      <c r="O10" s="72">
        <f>IF(ISERROR('STP2'!U3+'STP2'!AF3+'STP2'!AQ3+'STP2'!BB3),"",'STP2'!U3+'STP2'!AF3+'STP2'!AQ3+'STP2'!BB3)</f>
        <v>7</v>
      </c>
      <c r="P10" s="72">
        <f>IF(ISERROR('STP2'!V3+'STP2'!AG3+'STP2'!AR3+'STP2'!BC3),"",'STP2'!V3+'STP2'!AG3+'STP2'!AR3+'STP2'!BC3)</f>
        <v>0</v>
      </c>
      <c r="Q10" s="72">
        <f>IF(ISERROR('STP2'!W3+'STP2'!AH3+'STP2'!AS3+'STP2'!BD3),"",'STP2'!W3+'STP2'!AH3+'STP2'!AS3+'STP2'!BD3)</f>
        <v>7</v>
      </c>
      <c r="R10" s="110">
        <f>IF(ISERROR('STP2'!X3+'STP2'!AI3+'STP2'!AT3+'STP2'!BE3),"",'STP2'!X3+'STP2'!AI3+'STP2'!AT3+'STP2'!BE3)</f>
        <v>0</v>
      </c>
      <c r="S10" s="111">
        <f t="shared" ref="S10:S30" si="1">IF(ISERROR(E10+F10+G10),"",E10+F10+G10)</f>
        <v>14</v>
      </c>
      <c r="T10" s="73">
        <f>IF(ISBLANK('STP2'!K3),"",'STP2'!K3)</f>
        <v>0</v>
      </c>
      <c r="U10" s="72">
        <f t="shared" ref="U10:U27" si="2">IF(ISBLANK(T10),"",IF(T10=1,AN10,0))</f>
        <v>0</v>
      </c>
      <c r="V10" s="72">
        <f t="shared" ref="V10:V27" si="3">IF(T10=1,AO10,0)</f>
        <v>0</v>
      </c>
      <c r="W10" s="72">
        <f t="shared" ref="W10:W27" si="4">IF(T10=1,AP10,0)</f>
        <v>0</v>
      </c>
      <c r="X10" s="72">
        <f>IF(ISBLANK('STP2'!N3),"",'STP2'!N3)</f>
        <v>0</v>
      </c>
      <c r="Y10" s="72">
        <f t="shared" ref="Y10:Y27" si="5">IF(X10=1,AN10,0)</f>
        <v>0</v>
      </c>
      <c r="Z10" s="72">
        <f t="shared" ref="Z10:Z27" si="6">IF(X10=1,AO10,0)</f>
        <v>0</v>
      </c>
      <c r="AA10" s="72">
        <f t="shared" ref="AA10:AA27" si="7">IF(X10=1,AP10,0)</f>
        <v>0</v>
      </c>
      <c r="AB10" s="72">
        <f>IF(ISBLANK('STP2'!Y3),"",'STP2'!Y3)</f>
        <v>0</v>
      </c>
      <c r="AC10" s="72">
        <f t="shared" ref="AC10:AC27" si="8">IF(AB10=1,AN10,0)</f>
        <v>0</v>
      </c>
      <c r="AD10" s="72">
        <f t="shared" ref="AD10:AD27" si="9">IF(AB10=1,AO10,0)</f>
        <v>0</v>
      </c>
      <c r="AE10" s="72">
        <f t="shared" ref="AE10:AE27" si="10">IF(AB10=1,AP10,0)</f>
        <v>0</v>
      </c>
      <c r="AF10" s="72">
        <f>IF(ISBLANK('STP2'!AJ3),"",'STP2'!AJ3)</f>
        <v>1</v>
      </c>
      <c r="AG10" s="72">
        <f t="shared" ref="AG10:AG27" si="11">IF(AF10=1,AN10,0)</f>
        <v>3</v>
      </c>
      <c r="AH10" s="72">
        <f t="shared" ref="AH10:AH27" si="12">IF(AF10=1,AO10,0)</f>
        <v>0</v>
      </c>
      <c r="AI10" s="72">
        <f t="shared" ref="AI10:AI27" si="13">IF(AF10=1,AP10,0)</f>
        <v>0</v>
      </c>
      <c r="AJ10" s="72">
        <f>IF(ISBLANK('STP2'!AU3),"",'STP2'!AU3)</f>
        <v>0</v>
      </c>
      <c r="AK10" s="72">
        <f t="shared" ref="AK10:AK27" si="14">IF(AJ10=1,AN10,0)</f>
        <v>0</v>
      </c>
      <c r="AL10" s="72">
        <f t="shared" ref="AL10:AL27" si="15">IF(AJ10=1,AO10,0)</f>
        <v>0</v>
      </c>
      <c r="AM10" s="72">
        <f t="shared" ref="AM10:AM27" si="16">IF(AJ10=1,AP10,0)</f>
        <v>0</v>
      </c>
      <c r="AN10" s="72">
        <f>IF(ISBLANK('STP2'!BF3),"",'STP2'!BF3)</f>
        <v>3</v>
      </c>
      <c r="AO10" s="72">
        <f>IF(ISBLANK('STP2'!BG3),"",'STP2'!BG3)</f>
        <v>0</v>
      </c>
      <c r="AP10" s="74">
        <f>IF(ISBLANK('STP2'!BJ3),"",'STP2'!BJ3)</f>
        <v>0</v>
      </c>
      <c r="AQ10" s="2">
        <f t="shared" ref="AQ10:AQ30" si="17">IF(ISNUMBER(SEARCH("-D",B10)),1,0)</f>
        <v>0</v>
      </c>
      <c r="AR10" s="2">
        <f t="shared" ref="AR10:AR30" si="18">IF(AQ10=0,0,S10)</f>
        <v>0</v>
      </c>
      <c r="AS10" s="158">
        <f t="shared" ref="AS10:AS30" si="19">IF(AND($A10="00",$AQ10&gt;0),$AQ10,0)</f>
        <v>0</v>
      </c>
      <c r="AT10" s="164">
        <f t="shared" ref="AT10:AT30" si="20">IF(AND($A10="01",$AQ10&gt;0),$AQ10,0)</f>
        <v>0</v>
      </c>
      <c r="AU10" s="164">
        <f t="shared" ref="AU10:AU30" si="21">IF(AND($A10="02",$AQ10&gt;0),$AQ10,0)</f>
        <v>0</v>
      </c>
      <c r="AV10" s="164">
        <f t="shared" ref="AV10:AV30" si="22">IF(AND($A10="03",$AQ10&gt;0),$AQ10,0)</f>
        <v>0</v>
      </c>
      <c r="AW10" s="164">
        <f t="shared" ref="AW10:AW30" si="23">IF(AND($A10="04",$AQ10&gt;0),$AQ10,0)</f>
        <v>0</v>
      </c>
      <c r="AY10" s="181">
        <f t="shared" ref="AY10:AY30" si="24">IF(ISNUMBER(SEARCH("-D",$B10)),$I10,0)</f>
        <v>0</v>
      </c>
      <c r="AZ10" s="168">
        <f t="shared" ref="AZ10:AZ30" si="25">IF(ISNUMBER(SEARCH("-D",$B10)),$K10,0)</f>
        <v>0</v>
      </c>
      <c r="BA10" s="168">
        <f t="shared" ref="BA10:BA30" si="26">IF(ISNUMBER(SEARCH("-D",$B10)),$M10,0)</f>
        <v>0</v>
      </c>
      <c r="BB10" s="168">
        <f t="shared" ref="BB10:BB30" si="27">IF(ISNUMBER(SEARCH("-D",$B10)),$O10,0)</f>
        <v>0</v>
      </c>
      <c r="BC10" s="168">
        <f t="shared" ref="BC10:BC30" si="28">IF(ISNUMBER(SEARCH("-D",$B10)),$Q10,0)</f>
        <v>0</v>
      </c>
      <c r="BE10" s="230">
        <f t="shared" ref="BE10:BE30" si="29">IF(BF10&gt;0,BF10,BG10)</f>
        <v>0</v>
      </c>
      <c r="BF10" s="230">
        <f>'STP2'!CH3</f>
        <v>0</v>
      </c>
      <c r="BG10" s="230">
        <f>'STP2'!CJ3</f>
        <v>0</v>
      </c>
      <c r="BI10" s="31" t="s">
        <v>152</v>
      </c>
      <c r="BJ10" s="31">
        <f>(I31+K31+M31)*BK9</f>
        <v>11</v>
      </c>
      <c r="BK10">
        <f>IF(BJ10&gt;9,2,0)</f>
        <v>2</v>
      </c>
      <c r="BL10">
        <f>IF(BJ10&gt;25,(BJ10-26)*$BK$9,(BJ10-13)*$BK$9)</f>
        <v>-2</v>
      </c>
      <c r="BM10">
        <f>BL10*0.7</f>
        <v>-1.4</v>
      </c>
      <c r="BN10">
        <f>IF(BM10&gt;0,BM10,0)</f>
        <v>0</v>
      </c>
      <c r="BO10">
        <f>BK10+BM10+BK11+BM11</f>
        <v>3.3</v>
      </c>
      <c r="BP10">
        <f>ROUND(BO10,0)</f>
        <v>3</v>
      </c>
    </row>
    <row r="11" spans="1:106" x14ac:dyDescent="0.3">
      <c r="A11" s="18" t="str">
        <f>IF(ISBLANK('STP2'!I4),"",'STP2'!I4)</f>
        <v/>
      </c>
      <c r="B11" s="8" t="str">
        <f>IF(ISBLANK('STP2'!J4),"",'STP2'!J4)</f>
        <v/>
      </c>
      <c r="C11" s="8" t="e">
        <f>IF(ISBLANK('STP2'!L4),"",ROUNDUP('STP2'!L4/50,0)+ROUNDUP('STP2'!O4/50,0)+ROUNDUP('STP2'!Q4/50,0)+ROUNDUP('STP2'!S4/50,0)+ROUNDUP('STP2'!U4/50,0)+ROUNDUP('STP2'!W4/50,0)+ROUNDUP('STP2'!Z4/50,0)+ROUNDUP('STP2'!AB4/50,0)+ROUNDUP('STP2'!AD4/50,0)+ROUNDUP('STP2'!AF4/50,0)+ROUNDUP('STP2'!AH4/50,0)+ROUNDUP('STP2'!AK4/50,0)+ROUNDUP('STP2'!AM4/50,0)+ROUNDUP('STP2'!AO4/50,0)+ROUNDUP('STP2'!AQ4/50,0)+ROUNDUP('STP2'!AS4/50,0)+ROUNDUP('STP2'!AV4/50,0)+ROUNDUP('STP2'!AX4/50,0)+ROUNDUP('STP2'!AZ4/50,0)+ROUNDUP('STP2'!BB4/50,0)+ROUNDUP('STP2'!BD4/50,0))</f>
        <v>#VALUE!</v>
      </c>
      <c r="D11" s="21" t="str">
        <f t="shared" si="0"/>
        <v/>
      </c>
      <c r="E11" s="71" t="str">
        <f>IF(ISBLANK('STP2'!L4),"",'STP2'!L4)</f>
        <v/>
      </c>
      <c r="F11" s="72" t="str">
        <f>IF(ISERROR('STP2'!O4+'STP2'!Z4+'STP2'!AK4+'STP2'!AV4),"",'STP2'!O4+'STP2'!Z4+'STP2'!AK4+'STP2'!AV4)</f>
        <v/>
      </c>
      <c r="G11" s="72" t="str">
        <f>IF(ISERROR('STP2'!Q4+'STP2'!S4+'STP2'!U4+'STP2'!W4+'STP2'!AB4+'STP2'!AD4+'STP2'!AF4+'STP2'!AH4+'STP2'!AM4+'STP2'!AO4+'STP2'!AQ4+'STP2'!AS4+'STP2'!AX4+'STP2'!AZ4+'STP2'!BB4+'STP2'!BD4),"",'STP2'!Q4+'STP2'!S4+'STP2'!U4+'STP2'!W4+'STP2'!AB4+'STP2'!AD4+'STP2'!AF4+'STP2'!AH4+'STP2'!AM4+'STP2'!AO4+'STP2'!AQ4+'STP2'!AS4+'STP2'!AX4+'STP2'!AZ4+'STP2'!BB4+'STP2'!BD4)</f>
        <v/>
      </c>
      <c r="H11" s="72" t="str">
        <f>IF(ISERROR('STP2'!M4+'STP2'!P4+'STP2'!R4+'STP2'!T4+'STP2'!V4+'STP2'!X4+'STP2'!AA4+'STP2'!AC4+'STP2'!AE4+'STP2'!AG4+'STP2'!AI4+'STP2'!AL4+'STP2'!AN4+'STP2'!AP4+'STP2'!AR4+'STP2'!AT4+'STP2'!AW4+'STP2'!AY4+'STP2'!BA4+'STP2'!BC4+'STP2'!BE4),"",'STP2'!M4+'STP2'!P4+'STP2'!R4+'STP2'!T4+'STP2'!V4+'STP2'!X4+'STP2'!AA4+'STP2'!AC4+'STP2'!AE4+'STP2'!AG4+'STP2'!AI4+'STP2'!AL4+'STP2'!AN4+'STP2'!AP4+'STP2'!AR4+'STP2'!AT4+'STP2'!AW4+'STP2'!AY4+'STP2'!BA4+'STP2'!BC4+'STP2'!BE4)</f>
        <v/>
      </c>
      <c r="I11" s="71" t="str">
        <f>IF(ISERROR('STP2'!L4+'STP2'!O4+'STP2'!Z4+'STP2'!AK4+'STP2'!AV4),"",'STP2'!L4+'STP2'!O4+'STP2'!Z4+'STP2'!AK4+'STP2'!AV4)</f>
        <v/>
      </c>
      <c r="J11" s="72" t="str">
        <f>IF(ISERROR('STP2'!M4+'STP2'!P4+'STP2'!AA4+'STP2'!AL4+'STP2'!AW4),"",'STP2'!M4+'STP2'!P4+'STP2'!AA4+'STP2'!AL4+'STP2'!AW4)</f>
        <v/>
      </c>
      <c r="K11" s="72" t="str">
        <f>IF(ISERROR('STP2'!Q4+'STP2'!AB4+'STP2'!AM4+'STP2'!AX4),"",'STP2'!Q4+'STP2'!AB4+'STP2'!AM4+'STP2'!AX4)</f>
        <v/>
      </c>
      <c r="L11" s="110" t="str">
        <f>IF(ISERROR('STP2'!R4+'STP2'!AC4+'STP2'!AN4+'STP2'!AY4),"",'STP2'!R4+'STP2'!AC4+'STP2'!AN4+'STP2'!AY4)</f>
        <v/>
      </c>
      <c r="M11" s="72" t="str">
        <f>IF(ISERROR('STP2'!S4+'STP2'!AD4+'STP2'!AO4+'STP2'!AZ4),"",'STP2'!S4+'STP2'!AD4+'STP2'!AO4+'STP2'!AZ4)</f>
        <v/>
      </c>
      <c r="N11" s="72" t="str">
        <f>IF(ISERROR('STP2'!T4+'STP2'!AE4+'STP2'!AP4+'STP2'!BA4),"",'STP2'!T4+'STP2'!AE4+'STP2'!AP4+'STP2'!BA4)</f>
        <v/>
      </c>
      <c r="O11" s="72" t="str">
        <f>IF(ISERROR('STP2'!U4+'STP2'!AF4+'STP2'!AQ4+'STP2'!BB4),"",'STP2'!U4+'STP2'!AF4+'STP2'!AQ4+'STP2'!BB4)</f>
        <v/>
      </c>
      <c r="P11" s="72" t="str">
        <f>IF(ISERROR('STP2'!V4+'STP2'!AG4+'STP2'!AR4+'STP2'!BC4),"",'STP2'!V4+'STP2'!AG4+'STP2'!AR4+'STP2'!BC4)</f>
        <v/>
      </c>
      <c r="Q11" s="72" t="str">
        <f>IF(ISERROR('STP2'!W4+'STP2'!AH4+'STP2'!AS4+'STP2'!BD4),"",'STP2'!W4+'STP2'!AH4+'STP2'!AS4+'STP2'!BD4)</f>
        <v/>
      </c>
      <c r="R11" s="110" t="str">
        <f>IF(ISERROR('STP2'!X4+'STP2'!AI4+'STP2'!AT4+'STP2'!BE4),"",'STP2'!X4+'STP2'!AI4+'STP2'!AT4+'STP2'!BE4)</f>
        <v/>
      </c>
      <c r="S11" s="111" t="str">
        <f t="shared" si="1"/>
        <v/>
      </c>
      <c r="T11" s="73" t="str">
        <f>IF(ISBLANK('STP2'!K4),"",'STP2'!K4)</f>
        <v/>
      </c>
      <c r="U11" s="72">
        <f t="shared" si="2"/>
        <v>0</v>
      </c>
      <c r="V11" s="72">
        <f t="shared" si="3"/>
        <v>0</v>
      </c>
      <c r="W11" s="72">
        <f t="shared" si="4"/>
        <v>0</v>
      </c>
      <c r="X11" s="72" t="str">
        <f>IF(ISBLANK('STP2'!N4),"",'STP2'!N4)</f>
        <v/>
      </c>
      <c r="Y11" s="72">
        <f t="shared" si="5"/>
        <v>0</v>
      </c>
      <c r="Z11" s="72">
        <f t="shared" si="6"/>
        <v>0</v>
      </c>
      <c r="AA11" s="72">
        <f t="shared" si="7"/>
        <v>0</v>
      </c>
      <c r="AB11" s="72" t="str">
        <f>IF(ISBLANK('STP2'!Y4),"",'STP2'!Y4)</f>
        <v/>
      </c>
      <c r="AC11" s="72">
        <f t="shared" si="8"/>
        <v>0</v>
      </c>
      <c r="AD11" s="72">
        <f t="shared" si="9"/>
        <v>0</v>
      </c>
      <c r="AE11" s="72">
        <f t="shared" si="10"/>
        <v>0</v>
      </c>
      <c r="AF11" s="72" t="str">
        <f>IF(ISBLANK('STP2'!AJ4),"",'STP2'!AJ4)</f>
        <v/>
      </c>
      <c r="AG11" s="72">
        <f t="shared" si="11"/>
        <v>0</v>
      </c>
      <c r="AH11" s="72">
        <f t="shared" si="12"/>
        <v>0</v>
      </c>
      <c r="AI11" s="72">
        <f t="shared" si="13"/>
        <v>0</v>
      </c>
      <c r="AJ11" s="72" t="str">
        <f>IF(ISBLANK('STP2'!AU4),"",'STP2'!AU4)</f>
        <v/>
      </c>
      <c r="AK11" s="72">
        <f t="shared" si="14"/>
        <v>0</v>
      </c>
      <c r="AL11" s="72">
        <f t="shared" si="15"/>
        <v>0</v>
      </c>
      <c r="AM11" s="72">
        <f t="shared" si="16"/>
        <v>0</v>
      </c>
      <c r="AN11" s="72" t="str">
        <f>IF(ISBLANK('STP2'!BF4),"",'STP2'!BF4)</f>
        <v/>
      </c>
      <c r="AO11" s="72" t="str">
        <f>IF(ISBLANK('STP2'!BG4),"",'STP2'!BG4)</f>
        <v/>
      </c>
      <c r="AP11" s="74" t="str">
        <f>IF(ISBLANK('STP2'!BJ4),"",'STP2'!BJ4)</f>
        <v/>
      </c>
      <c r="AQ11" s="2">
        <f t="shared" si="17"/>
        <v>0</v>
      </c>
      <c r="AR11" s="2">
        <f t="shared" si="18"/>
        <v>0</v>
      </c>
      <c r="AS11" s="158">
        <f t="shared" si="19"/>
        <v>0</v>
      </c>
      <c r="AT11" s="164">
        <f t="shared" si="20"/>
        <v>0</v>
      </c>
      <c r="AU11" s="164">
        <f t="shared" si="21"/>
        <v>0</v>
      </c>
      <c r="AV11" s="164">
        <f t="shared" si="22"/>
        <v>0</v>
      </c>
      <c r="AW11" s="164">
        <f t="shared" si="23"/>
        <v>0</v>
      </c>
      <c r="AY11" s="181">
        <f t="shared" si="24"/>
        <v>0</v>
      </c>
      <c r="AZ11" s="168">
        <f t="shared" si="25"/>
        <v>0</v>
      </c>
      <c r="BA11" s="168">
        <f t="shared" si="26"/>
        <v>0</v>
      </c>
      <c r="BB11" s="168">
        <f t="shared" si="27"/>
        <v>0</v>
      </c>
      <c r="BC11" s="168">
        <f t="shared" si="28"/>
        <v>0</v>
      </c>
      <c r="BE11" s="230" t="str">
        <f t="shared" si="29"/>
        <v/>
      </c>
      <c r="BF11" s="230" t="str">
        <f>'STP2'!CH4</f>
        <v/>
      </c>
      <c r="BG11" s="230" t="str">
        <f>'STP2'!CJ4</f>
        <v/>
      </c>
      <c r="BI11" s="31" t="s">
        <v>145</v>
      </c>
      <c r="BJ11" s="31">
        <f>(O31+Q31)*BK9</f>
        <v>14</v>
      </c>
      <c r="BK11">
        <f>IF(BJ11&gt;9,2,0)</f>
        <v>2</v>
      </c>
      <c r="BL11">
        <f>IF(BJ11&gt;25,(BJ11-26)*$BK$9,(BJ11-13)*$BK$9)</f>
        <v>1</v>
      </c>
      <c r="BM11">
        <f>BL11*0.7</f>
        <v>0.7</v>
      </c>
      <c r="BN11">
        <f>IF(BM11&gt;0,BM11,0)</f>
        <v>0.7</v>
      </c>
    </row>
    <row r="12" spans="1:106" x14ac:dyDescent="0.3">
      <c r="A12" s="18" t="str">
        <f>IF(ISBLANK('STP2'!I5),"",'STP2'!I5)</f>
        <v/>
      </c>
      <c r="B12" s="8" t="str">
        <f>IF(ISBLANK('STP2'!J5),"",'STP2'!J5)</f>
        <v/>
      </c>
      <c r="C12" s="8" t="e">
        <f>IF(ISBLANK('STP2'!L5),"",ROUNDUP('STP2'!L5/50,0)+ROUNDUP('STP2'!O5/50,0)+ROUNDUP('STP2'!Q5/50,0)+ROUNDUP('STP2'!S5/50,0)+ROUNDUP('STP2'!U5/50,0)+ROUNDUP('STP2'!W5/50,0)+ROUNDUP('STP2'!Z5/50,0)+ROUNDUP('STP2'!AB5/50,0)+ROUNDUP('STP2'!AD5/50,0)+ROUNDUP('STP2'!AF5/50,0)+ROUNDUP('STP2'!AH5/50,0)+ROUNDUP('STP2'!AK5/50,0)+ROUNDUP('STP2'!AM5/50,0)+ROUNDUP('STP2'!AO5/50,0)+ROUNDUP('STP2'!AQ5/50,0)+ROUNDUP('STP2'!AS5/50,0)+ROUNDUP('STP2'!AV5/50,0)+ROUNDUP('STP2'!AX5/50,0)+ROUNDUP('STP2'!AZ5/50,0)+ROUNDUP('STP2'!BB5/50,0)+ROUNDUP('STP2'!BD5/50,0))</f>
        <v>#VALUE!</v>
      </c>
      <c r="D12" s="21" t="str">
        <f t="shared" si="0"/>
        <v/>
      </c>
      <c r="E12" s="71" t="str">
        <f>IF(ISBLANK('STP2'!L5),"",'STP2'!L5)</f>
        <v/>
      </c>
      <c r="F12" s="72" t="str">
        <f>IF(ISERROR('STP2'!O5+'STP2'!Z5+'STP2'!AK5+'STP2'!AV5),"",'STP2'!O5+'STP2'!Z5+'STP2'!AK5+'STP2'!AV5)</f>
        <v/>
      </c>
      <c r="G12" s="72" t="str">
        <f>IF(ISERROR('STP2'!Q5+'STP2'!S5+'STP2'!U5+'STP2'!W5+'STP2'!AB5+'STP2'!AD5+'STP2'!AF5+'STP2'!AH5+'STP2'!AM5+'STP2'!AO5+'STP2'!AQ5+'STP2'!AS5+'STP2'!AX5+'STP2'!AZ5+'STP2'!BB5+'STP2'!BD5),"",'STP2'!Q5+'STP2'!S5+'STP2'!U5+'STP2'!W5+'STP2'!AB5+'STP2'!AD5+'STP2'!AF5+'STP2'!AH5+'STP2'!AM5+'STP2'!AO5+'STP2'!AQ5+'STP2'!AS5+'STP2'!AX5+'STP2'!AZ5+'STP2'!BB5+'STP2'!BD5)</f>
        <v/>
      </c>
      <c r="H12" s="72" t="str">
        <f>IF(ISERROR('STP2'!M5+'STP2'!P5+'STP2'!R5+'STP2'!T5+'STP2'!V5+'STP2'!X5+'STP2'!AA5+'STP2'!AC5+'STP2'!AE5+'STP2'!AG5+'STP2'!AI5+'STP2'!AL5+'STP2'!AN5+'STP2'!AP5+'STP2'!AR5+'STP2'!AT5+'STP2'!AW5+'STP2'!AY5+'STP2'!BA5+'STP2'!BC5+'STP2'!BE5),"",'STP2'!M5+'STP2'!P5+'STP2'!R5+'STP2'!T5+'STP2'!V5+'STP2'!X5+'STP2'!AA5+'STP2'!AC5+'STP2'!AE5+'STP2'!AG5+'STP2'!AI5+'STP2'!AL5+'STP2'!AN5+'STP2'!AP5+'STP2'!AR5+'STP2'!AT5+'STP2'!AW5+'STP2'!AY5+'STP2'!BA5+'STP2'!BC5+'STP2'!BE5)</f>
        <v/>
      </c>
      <c r="I12" s="71" t="str">
        <f>IF(ISERROR('STP2'!L5+'STP2'!O5+'STP2'!Z5+'STP2'!AK5+'STP2'!AV5),"",'STP2'!L5+'STP2'!O5+'STP2'!Z5+'STP2'!AK5+'STP2'!AV5)</f>
        <v/>
      </c>
      <c r="J12" s="72" t="str">
        <f>IF(ISERROR('STP2'!M5+'STP2'!P5+'STP2'!AA5+'STP2'!AL5+'STP2'!AW5),"",'STP2'!M5+'STP2'!P5+'STP2'!AA5+'STP2'!AL5+'STP2'!AW5)</f>
        <v/>
      </c>
      <c r="K12" s="72" t="str">
        <f>IF(ISERROR('STP2'!Q5+'STP2'!AB5+'STP2'!AM5+'STP2'!AX5),"",'STP2'!Q5+'STP2'!AB5+'STP2'!AM5+'STP2'!AX5)</f>
        <v/>
      </c>
      <c r="L12" s="110" t="str">
        <f>IF(ISERROR('STP2'!R5+'STP2'!AC5+'STP2'!AN5+'STP2'!AY5),"",'STP2'!R5+'STP2'!AC5+'STP2'!AN5+'STP2'!AY5)</f>
        <v/>
      </c>
      <c r="M12" s="72" t="str">
        <f>IF(ISERROR('STP2'!S5+'STP2'!AD5+'STP2'!AO5+'STP2'!AZ5),"",'STP2'!S5+'STP2'!AD5+'STP2'!AO5+'STP2'!AZ5)</f>
        <v/>
      </c>
      <c r="N12" s="72" t="str">
        <f>IF(ISERROR('STP2'!T5+'STP2'!AE5+'STP2'!AP5+'STP2'!BA5),"",'STP2'!T5+'STP2'!AE5+'STP2'!AP5+'STP2'!BA5)</f>
        <v/>
      </c>
      <c r="O12" s="72" t="str">
        <f>IF(ISERROR('STP2'!U5+'STP2'!AF5+'STP2'!AQ5+'STP2'!BB5),"",'STP2'!U5+'STP2'!AF5+'STP2'!AQ5+'STP2'!BB5)</f>
        <v/>
      </c>
      <c r="P12" s="72" t="str">
        <f>IF(ISERROR('STP2'!V5+'STP2'!AG5+'STP2'!AR5+'STP2'!BC5),"",'STP2'!V5+'STP2'!AG5+'STP2'!AR5+'STP2'!BC5)</f>
        <v/>
      </c>
      <c r="Q12" s="72" t="str">
        <f>IF(ISERROR('STP2'!W5+'STP2'!AH5+'STP2'!AS5+'STP2'!BD5),"",'STP2'!W5+'STP2'!AH5+'STP2'!AS5+'STP2'!BD5)</f>
        <v/>
      </c>
      <c r="R12" s="110" t="str">
        <f>IF(ISERROR('STP2'!X5+'STP2'!AI5+'STP2'!AT5+'STP2'!BE5),"",'STP2'!X5+'STP2'!AI5+'STP2'!AT5+'STP2'!BE5)</f>
        <v/>
      </c>
      <c r="S12" s="111" t="str">
        <f t="shared" si="1"/>
        <v/>
      </c>
      <c r="T12" s="73" t="str">
        <f>IF(ISBLANK('STP2'!K5),"",'STP2'!K5)</f>
        <v/>
      </c>
      <c r="U12" s="72">
        <f t="shared" si="2"/>
        <v>0</v>
      </c>
      <c r="V12" s="72">
        <f t="shared" si="3"/>
        <v>0</v>
      </c>
      <c r="W12" s="72">
        <f t="shared" si="4"/>
        <v>0</v>
      </c>
      <c r="X12" s="72" t="str">
        <f>IF(ISBLANK('STP2'!N5),"",'STP2'!N5)</f>
        <v/>
      </c>
      <c r="Y12" s="72">
        <f t="shared" si="5"/>
        <v>0</v>
      </c>
      <c r="Z12" s="72">
        <f t="shared" si="6"/>
        <v>0</v>
      </c>
      <c r="AA12" s="72">
        <f t="shared" si="7"/>
        <v>0</v>
      </c>
      <c r="AB12" s="72" t="str">
        <f>IF(ISBLANK('STP2'!Y5),"",'STP2'!Y5)</f>
        <v/>
      </c>
      <c r="AC12" s="72">
        <f t="shared" si="8"/>
        <v>0</v>
      </c>
      <c r="AD12" s="72">
        <f t="shared" si="9"/>
        <v>0</v>
      </c>
      <c r="AE12" s="72">
        <f t="shared" si="10"/>
        <v>0</v>
      </c>
      <c r="AF12" s="72" t="str">
        <f>IF(ISBLANK('STP2'!AJ5),"",'STP2'!AJ5)</f>
        <v/>
      </c>
      <c r="AG12" s="72">
        <f t="shared" si="11"/>
        <v>0</v>
      </c>
      <c r="AH12" s="72">
        <f t="shared" si="12"/>
        <v>0</v>
      </c>
      <c r="AI12" s="72">
        <f t="shared" si="13"/>
        <v>0</v>
      </c>
      <c r="AJ12" s="72" t="str">
        <f>IF(ISBLANK('STP2'!AU5),"",'STP2'!AU5)</f>
        <v/>
      </c>
      <c r="AK12" s="72">
        <f t="shared" si="14"/>
        <v>0</v>
      </c>
      <c r="AL12" s="72">
        <f t="shared" si="15"/>
        <v>0</v>
      </c>
      <c r="AM12" s="72">
        <f t="shared" si="16"/>
        <v>0</v>
      </c>
      <c r="AN12" s="72" t="str">
        <f>IF(ISBLANK('STP2'!BF5),"",'STP2'!BF5)</f>
        <v/>
      </c>
      <c r="AO12" s="72" t="str">
        <f>IF(ISBLANK('STP2'!BG5),"",'STP2'!BG5)</f>
        <v/>
      </c>
      <c r="AP12" s="74" t="str">
        <f>IF(ISBLANK('STP2'!BJ5),"",'STP2'!BJ5)</f>
        <v/>
      </c>
      <c r="AQ12" s="2">
        <f t="shared" si="17"/>
        <v>0</v>
      </c>
      <c r="AR12" s="2">
        <f t="shared" si="18"/>
        <v>0</v>
      </c>
      <c r="AS12" s="158">
        <f t="shared" si="19"/>
        <v>0</v>
      </c>
      <c r="AT12" s="164">
        <f t="shared" si="20"/>
        <v>0</v>
      </c>
      <c r="AU12" s="164">
        <f t="shared" si="21"/>
        <v>0</v>
      </c>
      <c r="AV12" s="164">
        <f t="shared" si="22"/>
        <v>0</v>
      </c>
      <c r="AW12" s="164">
        <f t="shared" si="23"/>
        <v>0</v>
      </c>
      <c r="AY12" s="181">
        <f t="shared" si="24"/>
        <v>0</v>
      </c>
      <c r="AZ12" s="168">
        <f t="shared" si="25"/>
        <v>0</v>
      </c>
      <c r="BA12" s="168">
        <f t="shared" si="26"/>
        <v>0</v>
      </c>
      <c r="BB12" s="168">
        <f t="shared" si="27"/>
        <v>0</v>
      </c>
      <c r="BC12" s="168">
        <f t="shared" si="28"/>
        <v>0</v>
      </c>
      <c r="BE12" s="230" t="str">
        <f t="shared" si="29"/>
        <v/>
      </c>
      <c r="BF12" s="230" t="str">
        <f>'STP2'!CH5</f>
        <v/>
      </c>
      <c r="BG12" s="230" t="str">
        <f>'STP2'!CJ5</f>
        <v/>
      </c>
    </row>
    <row r="13" spans="1:106" x14ac:dyDescent="0.3">
      <c r="A13" s="18" t="str">
        <f>IF(ISBLANK('STP2'!I6),"",'STP2'!I6)</f>
        <v/>
      </c>
      <c r="B13" s="8" t="str">
        <f>IF(ISBLANK('STP2'!J6),"",'STP2'!J6)</f>
        <v/>
      </c>
      <c r="C13" s="8" t="e">
        <f>IF(ISBLANK('STP2'!L6),"",ROUNDUP('STP2'!L6/50,0)+ROUNDUP('STP2'!O6/50,0)+ROUNDUP('STP2'!Q6/50,0)+ROUNDUP('STP2'!S6/50,0)+ROUNDUP('STP2'!U6/50,0)+ROUNDUP('STP2'!W6/50,0)+ROUNDUP('STP2'!Z6/50,0)+ROUNDUP('STP2'!AB6/50,0)+ROUNDUP('STP2'!AD6/50,0)+ROUNDUP('STP2'!AF6/50,0)+ROUNDUP('STP2'!AH6/50,0)+ROUNDUP('STP2'!AK6/50,0)+ROUNDUP('STP2'!AM6/50,0)+ROUNDUP('STP2'!AO6/50,0)+ROUNDUP('STP2'!AQ6/50,0)+ROUNDUP('STP2'!AS6/50,0)+ROUNDUP('STP2'!AV6/50,0)+ROUNDUP('STP2'!AX6/50,0)+ROUNDUP('STP2'!AZ6/50,0)+ROUNDUP('STP2'!BB6/50,0)+ROUNDUP('STP2'!BD6/50,0))</f>
        <v>#VALUE!</v>
      </c>
      <c r="D13" s="21" t="str">
        <f t="shared" si="0"/>
        <v/>
      </c>
      <c r="E13" s="71" t="str">
        <f>IF(ISBLANK('STP2'!L6),"",'STP2'!L6)</f>
        <v/>
      </c>
      <c r="F13" s="72" t="str">
        <f>IF(ISERROR('STP2'!O6+'STP2'!Z6+'STP2'!AK6+'STP2'!AV6),"",'STP2'!O6+'STP2'!Z6+'STP2'!AK6+'STP2'!AV6)</f>
        <v/>
      </c>
      <c r="G13" s="72" t="str">
        <f>IF(ISERROR('STP2'!Q6+'STP2'!S6+'STP2'!U6+'STP2'!W6+'STP2'!AB6+'STP2'!AD6+'STP2'!AF6+'STP2'!AH6+'STP2'!AM6+'STP2'!AO6+'STP2'!AQ6+'STP2'!AS6+'STP2'!AX6+'STP2'!AZ6+'STP2'!BB6+'STP2'!BD6),"",'STP2'!Q6+'STP2'!S6+'STP2'!U6+'STP2'!W6+'STP2'!AB6+'STP2'!AD6+'STP2'!AF6+'STP2'!AH6+'STP2'!AM6+'STP2'!AO6+'STP2'!AQ6+'STP2'!AS6+'STP2'!AX6+'STP2'!AZ6+'STP2'!BB6+'STP2'!BD6)</f>
        <v/>
      </c>
      <c r="H13" s="72" t="str">
        <f>IF(ISERROR('STP2'!M6+'STP2'!P6+'STP2'!R6+'STP2'!T6+'STP2'!V6+'STP2'!X6+'STP2'!AA6+'STP2'!AC6+'STP2'!AE6+'STP2'!AG6+'STP2'!AI6+'STP2'!AL6+'STP2'!AN6+'STP2'!AP6+'STP2'!AR6+'STP2'!AT6+'STP2'!AW6+'STP2'!AY6+'STP2'!BA6+'STP2'!BC6+'STP2'!BE6),"",'STP2'!M6+'STP2'!P6+'STP2'!R6+'STP2'!T6+'STP2'!V6+'STP2'!X6+'STP2'!AA6+'STP2'!AC6+'STP2'!AE6+'STP2'!AG6+'STP2'!AI6+'STP2'!AL6+'STP2'!AN6+'STP2'!AP6+'STP2'!AR6+'STP2'!AT6+'STP2'!AW6+'STP2'!AY6+'STP2'!BA6+'STP2'!BC6+'STP2'!BE6)</f>
        <v/>
      </c>
      <c r="I13" s="71" t="str">
        <f>IF(ISERROR('STP2'!L6+'STP2'!O6+'STP2'!Z6+'STP2'!AK6+'STP2'!AV6),"",'STP2'!L6+'STP2'!O6+'STP2'!Z6+'STP2'!AK6+'STP2'!AV6)</f>
        <v/>
      </c>
      <c r="J13" s="72" t="str">
        <f>IF(ISERROR('STP2'!M6+'STP2'!P6+'STP2'!AA6+'STP2'!AL6+'STP2'!AW6),"",'STP2'!M6+'STP2'!P6+'STP2'!AA6+'STP2'!AL6+'STP2'!AW6)</f>
        <v/>
      </c>
      <c r="K13" s="72" t="str">
        <f>IF(ISERROR('STP2'!Q6+'STP2'!AB6+'STP2'!AM6+'STP2'!AX6),"",'STP2'!Q6+'STP2'!AB6+'STP2'!AM6+'STP2'!AX6)</f>
        <v/>
      </c>
      <c r="L13" s="110" t="str">
        <f>IF(ISERROR('STP2'!R6+'STP2'!AC6+'STP2'!AN6+'STP2'!AY6),"",'STP2'!R6+'STP2'!AC6+'STP2'!AN6+'STP2'!AY6)</f>
        <v/>
      </c>
      <c r="M13" s="72" t="str">
        <f>IF(ISERROR('STP2'!S6+'STP2'!AD6+'STP2'!AO6+'STP2'!AZ6),"",'STP2'!S6+'STP2'!AD6+'STP2'!AO6+'STP2'!AZ6)</f>
        <v/>
      </c>
      <c r="N13" s="72" t="str">
        <f>IF(ISERROR('STP2'!T6+'STP2'!AE6+'STP2'!AP6+'STP2'!BA6),"",'STP2'!T6+'STP2'!AE6+'STP2'!AP6+'STP2'!BA6)</f>
        <v/>
      </c>
      <c r="O13" s="72" t="str">
        <f>IF(ISERROR('STP2'!U6+'STP2'!AF6+'STP2'!AQ6+'STP2'!BB6),"",'STP2'!U6+'STP2'!AF6+'STP2'!AQ6+'STP2'!BB6)</f>
        <v/>
      </c>
      <c r="P13" s="72" t="str">
        <f>IF(ISERROR('STP2'!V6+'STP2'!AG6+'STP2'!AR6+'STP2'!BC6),"",'STP2'!V6+'STP2'!AG6+'STP2'!AR6+'STP2'!BC6)</f>
        <v/>
      </c>
      <c r="Q13" s="72" t="str">
        <f>IF(ISERROR('STP2'!W6+'STP2'!AH6+'STP2'!AS6+'STP2'!BD6),"",'STP2'!W6+'STP2'!AH6+'STP2'!AS6+'STP2'!BD6)</f>
        <v/>
      </c>
      <c r="R13" s="110" t="str">
        <f>IF(ISERROR('STP2'!X6+'STP2'!AI6+'STP2'!AT6+'STP2'!BE6),"",'STP2'!X6+'STP2'!AI6+'STP2'!AT6+'STP2'!BE6)</f>
        <v/>
      </c>
      <c r="S13" s="111" t="str">
        <f t="shared" si="1"/>
        <v/>
      </c>
      <c r="T13" s="73" t="str">
        <f>IF(ISBLANK('STP2'!K6),"",'STP2'!K6)</f>
        <v/>
      </c>
      <c r="U13" s="72">
        <f t="shared" si="2"/>
        <v>0</v>
      </c>
      <c r="V13" s="72">
        <f t="shared" si="3"/>
        <v>0</v>
      </c>
      <c r="W13" s="72">
        <f t="shared" si="4"/>
        <v>0</v>
      </c>
      <c r="X13" s="72" t="str">
        <f>IF(ISBLANK('STP2'!N6),"",'STP2'!N6)</f>
        <v/>
      </c>
      <c r="Y13" s="72">
        <f t="shared" si="5"/>
        <v>0</v>
      </c>
      <c r="Z13" s="72">
        <f t="shared" si="6"/>
        <v>0</v>
      </c>
      <c r="AA13" s="72">
        <f t="shared" si="7"/>
        <v>0</v>
      </c>
      <c r="AB13" s="72" t="str">
        <f>IF(ISBLANK('STP2'!Y6),"",'STP2'!Y6)</f>
        <v/>
      </c>
      <c r="AC13" s="72">
        <f t="shared" si="8"/>
        <v>0</v>
      </c>
      <c r="AD13" s="72">
        <f t="shared" si="9"/>
        <v>0</v>
      </c>
      <c r="AE13" s="72">
        <f t="shared" si="10"/>
        <v>0</v>
      </c>
      <c r="AF13" s="72" t="str">
        <f>IF(ISBLANK('STP2'!AJ6),"",'STP2'!AJ6)</f>
        <v/>
      </c>
      <c r="AG13" s="72">
        <f t="shared" si="11"/>
        <v>0</v>
      </c>
      <c r="AH13" s="72">
        <f t="shared" si="12"/>
        <v>0</v>
      </c>
      <c r="AI13" s="72">
        <f t="shared" si="13"/>
        <v>0</v>
      </c>
      <c r="AJ13" s="72" t="str">
        <f>IF(ISBLANK('STP2'!AU6),"",'STP2'!AU6)</f>
        <v/>
      </c>
      <c r="AK13" s="72">
        <f t="shared" si="14"/>
        <v>0</v>
      </c>
      <c r="AL13" s="72">
        <f t="shared" si="15"/>
        <v>0</v>
      </c>
      <c r="AM13" s="72">
        <f t="shared" si="16"/>
        <v>0</v>
      </c>
      <c r="AN13" s="72" t="str">
        <f>IF(ISBLANK('STP2'!BF6),"",'STP2'!BF6)</f>
        <v/>
      </c>
      <c r="AO13" s="72" t="str">
        <f>IF(ISBLANK('STP2'!BG6),"",'STP2'!BG6)</f>
        <v/>
      </c>
      <c r="AP13" s="74" t="str">
        <f>IF(ISBLANK('STP2'!BJ6),"",'STP2'!BJ6)</f>
        <v/>
      </c>
      <c r="AQ13" s="2">
        <f t="shared" si="17"/>
        <v>0</v>
      </c>
      <c r="AR13" s="2">
        <f t="shared" si="18"/>
        <v>0</v>
      </c>
      <c r="AS13" s="158">
        <f t="shared" si="19"/>
        <v>0</v>
      </c>
      <c r="AT13" s="164">
        <f t="shared" si="20"/>
        <v>0</v>
      </c>
      <c r="AU13" s="164">
        <f t="shared" si="21"/>
        <v>0</v>
      </c>
      <c r="AV13" s="164">
        <f t="shared" si="22"/>
        <v>0</v>
      </c>
      <c r="AW13" s="164">
        <f t="shared" si="23"/>
        <v>0</v>
      </c>
      <c r="AY13" s="181">
        <f t="shared" si="24"/>
        <v>0</v>
      </c>
      <c r="AZ13" s="168">
        <f t="shared" si="25"/>
        <v>0</v>
      </c>
      <c r="BA13" s="168">
        <f t="shared" si="26"/>
        <v>0</v>
      </c>
      <c r="BB13" s="168">
        <f t="shared" si="27"/>
        <v>0</v>
      </c>
      <c r="BC13" s="168">
        <f t="shared" si="28"/>
        <v>0</v>
      </c>
      <c r="BE13" s="230" t="str">
        <f t="shared" si="29"/>
        <v/>
      </c>
      <c r="BF13" s="230" t="str">
        <f>'STP2'!CH6</f>
        <v/>
      </c>
      <c r="BG13" s="230" t="str">
        <f>'STP2'!CJ6</f>
        <v/>
      </c>
    </row>
    <row r="14" spans="1:106" x14ac:dyDescent="0.3">
      <c r="A14" s="18" t="str">
        <f>IF(ISBLANK('STP2'!I7),"",'STP2'!I7)</f>
        <v/>
      </c>
      <c r="B14" s="8" t="str">
        <f>IF(ISBLANK('STP2'!J7),"",'STP2'!J7)</f>
        <v/>
      </c>
      <c r="C14" s="8" t="e">
        <f>IF(ISBLANK('STP2'!L7),"",ROUNDUP('STP2'!L7/50,0)+ROUNDUP('STP2'!O7/50,0)+ROUNDUP('STP2'!Q7/50,0)+ROUNDUP('STP2'!S7/50,0)+ROUNDUP('STP2'!U7/50,0)+ROUNDUP('STP2'!W7/50,0)+ROUNDUP('STP2'!Z7/50,0)+ROUNDUP('STP2'!AB7/50,0)+ROUNDUP('STP2'!AD7/50,0)+ROUNDUP('STP2'!AF7/50,0)+ROUNDUP('STP2'!AH7/50,0)+ROUNDUP('STP2'!AK7/50,0)+ROUNDUP('STP2'!AM7/50,0)+ROUNDUP('STP2'!AO7/50,0)+ROUNDUP('STP2'!AQ7/50,0)+ROUNDUP('STP2'!AS7/50,0)+ROUNDUP('STP2'!AV7/50,0)+ROUNDUP('STP2'!AX7/50,0)+ROUNDUP('STP2'!AZ7/50,0)+ROUNDUP('STP2'!BB7/50,0)+ROUNDUP('STP2'!BD7/50,0))</f>
        <v>#VALUE!</v>
      </c>
      <c r="D14" s="21" t="str">
        <f t="shared" si="0"/>
        <v/>
      </c>
      <c r="E14" s="71" t="str">
        <f>IF(ISBLANK('STP2'!L7),"",'STP2'!L7)</f>
        <v/>
      </c>
      <c r="F14" s="72" t="str">
        <f>IF(ISERROR('STP2'!O7+'STP2'!Z7+'STP2'!AK7+'STP2'!AV7),"",'STP2'!O7+'STP2'!Z7+'STP2'!AK7+'STP2'!AV7)</f>
        <v/>
      </c>
      <c r="G14" s="72" t="str">
        <f>IF(ISERROR('STP2'!Q7+'STP2'!S7+'STP2'!U7+'STP2'!W7+'STP2'!AB7+'STP2'!AD7+'STP2'!AF7+'STP2'!AH7+'STP2'!AM7+'STP2'!AO7+'STP2'!AQ7+'STP2'!AS7+'STP2'!AX7+'STP2'!AZ7+'STP2'!BB7+'STP2'!BD7),"",'STP2'!Q7+'STP2'!S7+'STP2'!U7+'STP2'!W7+'STP2'!AB7+'STP2'!AD7+'STP2'!AF7+'STP2'!AH7+'STP2'!AM7+'STP2'!AO7+'STP2'!AQ7+'STP2'!AS7+'STP2'!AX7+'STP2'!AZ7+'STP2'!BB7+'STP2'!BD7)</f>
        <v/>
      </c>
      <c r="H14" s="72" t="str">
        <f>IF(ISERROR('STP2'!M7+'STP2'!P7+'STP2'!R7+'STP2'!T7+'STP2'!V7+'STP2'!X7+'STP2'!AA7+'STP2'!AC7+'STP2'!AE7+'STP2'!AG7+'STP2'!AI7+'STP2'!AL7+'STP2'!AN7+'STP2'!AP7+'STP2'!AR7+'STP2'!AT7+'STP2'!AW7+'STP2'!AY7+'STP2'!BA7+'STP2'!BC7+'STP2'!BE7),"",'STP2'!M7+'STP2'!P7+'STP2'!R7+'STP2'!T7+'STP2'!V7+'STP2'!X7+'STP2'!AA7+'STP2'!AC7+'STP2'!AE7+'STP2'!AG7+'STP2'!AI7+'STP2'!AL7+'STP2'!AN7+'STP2'!AP7+'STP2'!AR7+'STP2'!AT7+'STP2'!AW7+'STP2'!AY7+'STP2'!BA7+'STP2'!BC7+'STP2'!BE7)</f>
        <v/>
      </c>
      <c r="I14" s="71" t="str">
        <f>IF(ISERROR('STP2'!L7+'STP2'!O7+'STP2'!Z7+'STP2'!AK7+'STP2'!AV7),"",'STP2'!L7+'STP2'!O7+'STP2'!Z7+'STP2'!AK7+'STP2'!AV7)</f>
        <v/>
      </c>
      <c r="J14" s="72" t="str">
        <f>IF(ISERROR('STP2'!M7+'STP2'!P7+'STP2'!AA7+'STP2'!AL7+'STP2'!AW7),"",'STP2'!M7+'STP2'!P7+'STP2'!AA7+'STP2'!AL7+'STP2'!AW7)</f>
        <v/>
      </c>
      <c r="K14" s="72" t="str">
        <f>IF(ISERROR('STP2'!Q7+'STP2'!AB7+'STP2'!AM7+'STP2'!AX7),"",'STP2'!Q7+'STP2'!AB7+'STP2'!AM7+'STP2'!AX7)</f>
        <v/>
      </c>
      <c r="L14" s="110" t="str">
        <f>IF(ISERROR('STP2'!R7+'STP2'!AC7+'STP2'!AN7+'STP2'!AY7),"",'STP2'!R7+'STP2'!AC7+'STP2'!AN7+'STP2'!AY7)</f>
        <v/>
      </c>
      <c r="M14" s="72" t="str">
        <f>IF(ISERROR('STP2'!S7+'STP2'!AD7+'STP2'!AO7+'STP2'!AZ7),"",'STP2'!S7+'STP2'!AD7+'STP2'!AO7+'STP2'!AZ7)</f>
        <v/>
      </c>
      <c r="N14" s="72" t="str">
        <f>IF(ISERROR('STP2'!T7+'STP2'!AE7+'STP2'!AP7+'STP2'!BA7),"",'STP2'!T7+'STP2'!AE7+'STP2'!AP7+'STP2'!BA7)</f>
        <v/>
      </c>
      <c r="O14" s="72" t="str">
        <f>IF(ISERROR('STP2'!U7+'STP2'!AF7+'STP2'!AQ7+'STP2'!BB7),"",'STP2'!U7+'STP2'!AF7+'STP2'!AQ7+'STP2'!BB7)</f>
        <v/>
      </c>
      <c r="P14" s="72" t="str">
        <f>IF(ISERROR('STP2'!V7+'STP2'!AG7+'STP2'!AR7+'STP2'!BC7),"",'STP2'!V7+'STP2'!AG7+'STP2'!AR7+'STP2'!BC7)</f>
        <v/>
      </c>
      <c r="Q14" s="72" t="str">
        <f>IF(ISERROR('STP2'!W7+'STP2'!AH7+'STP2'!AS7+'STP2'!BD7),"",'STP2'!W7+'STP2'!AH7+'STP2'!AS7+'STP2'!BD7)</f>
        <v/>
      </c>
      <c r="R14" s="110" t="str">
        <f>IF(ISERROR('STP2'!X7+'STP2'!AI7+'STP2'!AT7+'STP2'!BE7),"",'STP2'!X7+'STP2'!AI7+'STP2'!AT7+'STP2'!BE7)</f>
        <v/>
      </c>
      <c r="S14" s="111" t="str">
        <f t="shared" si="1"/>
        <v/>
      </c>
      <c r="T14" s="73" t="str">
        <f>IF(ISBLANK('STP2'!K7),"",'STP2'!K7)</f>
        <v/>
      </c>
      <c r="U14" s="72">
        <f t="shared" si="2"/>
        <v>0</v>
      </c>
      <c r="V14" s="72">
        <f t="shared" si="3"/>
        <v>0</v>
      </c>
      <c r="W14" s="72">
        <f t="shared" si="4"/>
        <v>0</v>
      </c>
      <c r="X14" s="72" t="str">
        <f>IF(ISBLANK('STP2'!N7),"",'STP2'!N7)</f>
        <v/>
      </c>
      <c r="Y14" s="72">
        <f t="shared" si="5"/>
        <v>0</v>
      </c>
      <c r="Z14" s="72">
        <f t="shared" si="6"/>
        <v>0</v>
      </c>
      <c r="AA14" s="72">
        <f t="shared" si="7"/>
        <v>0</v>
      </c>
      <c r="AB14" s="72" t="str">
        <f>IF(ISBLANK('STP2'!Y7),"",'STP2'!Y7)</f>
        <v/>
      </c>
      <c r="AC14" s="72">
        <f t="shared" si="8"/>
        <v>0</v>
      </c>
      <c r="AD14" s="72">
        <f t="shared" si="9"/>
        <v>0</v>
      </c>
      <c r="AE14" s="72">
        <f t="shared" si="10"/>
        <v>0</v>
      </c>
      <c r="AF14" s="72" t="str">
        <f>IF(ISBLANK('STP2'!AJ7),"",'STP2'!AJ7)</f>
        <v/>
      </c>
      <c r="AG14" s="72">
        <f t="shared" si="11"/>
        <v>0</v>
      </c>
      <c r="AH14" s="72">
        <f t="shared" si="12"/>
        <v>0</v>
      </c>
      <c r="AI14" s="72">
        <f t="shared" si="13"/>
        <v>0</v>
      </c>
      <c r="AJ14" s="72" t="str">
        <f>IF(ISBLANK('STP2'!AU7),"",'STP2'!AU7)</f>
        <v/>
      </c>
      <c r="AK14" s="72">
        <f t="shared" si="14"/>
        <v>0</v>
      </c>
      <c r="AL14" s="72">
        <f t="shared" si="15"/>
        <v>0</v>
      </c>
      <c r="AM14" s="72">
        <f t="shared" si="16"/>
        <v>0</v>
      </c>
      <c r="AN14" s="72" t="str">
        <f>IF(ISBLANK('STP2'!BF7),"",'STP2'!BF7)</f>
        <v/>
      </c>
      <c r="AO14" s="72" t="str">
        <f>IF(ISBLANK('STP2'!BG7),"",'STP2'!BG7)</f>
        <v/>
      </c>
      <c r="AP14" s="74" t="str">
        <f>IF(ISBLANK('STP2'!BJ7),"",'STP2'!BJ7)</f>
        <v/>
      </c>
      <c r="AQ14" s="2">
        <f t="shared" si="17"/>
        <v>0</v>
      </c>
      <c r="AR14" s="2">
        <f t="shared" si="18"/>
        <v>0</v>
      </c>
      <c r="AS14" s="158">
        <f t="shared" si="19"/>
        <v>0</v>
      </c>
      <c r="AT14" s="164">
        <f t="shared" si="20"/>
        <v>0</v>
      </c>
      <c r="AU14" s="164">
        <f t="shared" si="21"/>
        <v>0</v>
      </c>
      <c r="AV14" s="164">
        <f t="shared" si="22"/>
        <v>0</v>
      </c>
      <c r="AW14" s="164">
        <f t="shared" si="23"/>
        <v>0</v>
      </c>
      <c r="AY14" s="181">
        <f t="shared" si="24"/>
        <v>0</v>
      </c>
      <c r="AZ14" s="168">
        <f t="shared" si="25"/>
        <v>0</v>
      </c>
      <c r="BA14" s="168">
        <f t="shared" si="26"/>
        <v>0</v>
      </c>
      <c r="BB14" s="168">
        <f t="shared" si="27"/>
        <v>0</v>
      </c>
      <c r="BC14" s="168">
        <f t="shared" si="28"/>
        <v>0</v>
      </c>
      <c r="BE14" s="230" t="str">
        <f t="shared" si="29"/>
        <v/>
      </c>
      <c r="BF14" s="230" t="str">
        <f>'STP2'!CH7</f>
        <v/>
      </c>
      <c r="BG14" s="230" t="str">
        <f>'STP2'!CJ7</f>
        <v/>
      </c>
    </row>
    <row r="15" spans="1:106" x14ac:dyDescent="0.3">
      <c r="A15" s="18" t="str">
        <f>IF(ISBLANK('STP2'!I8),"",'STP2'!I8)</f>
        <v/>
      </c>
      <c r="B15" s="8" t="str">
        <f>IF(ISBLANK('STP2'!J8),"",'STP2'!J8)</f>
        <v/>
      </c>
      <c r="C15" s="8" t="e">
        <f>IF(ISBLANK('STP2'!L8),"",ROUNDUP('STP2'!L8/50,0)+ROUNDUP('STP2'!O8/50,0)+ROUNDUP('STP2'!Q8/50,0)+ROUNDUP('STP2'!S8/50,0)+ROUNDUP('STP2'!U8/50,0)+ROUNDUP('STP2'!W8/50,0)+ROUNDUP('STP2'!Z8/50,0)+ROUNDUP('STP2'!AB8/50,0)+ROUNDUP('STP2'!AD8/50,0)+ROUNDUP('STP2'!AF8/50,0)+ROUNDUP('STP2'!AH8/50,0)+ROUNDUP('STP2'!AK8/50,0)+ROUNDUP('STP2'!AM8/50,0)+ROUNDUP('STP2'!AO8/50,0)+ROUNDUP('STP2'!AQ8/50,0)+ROUNDUP('STP2'!AS8/50,0)+ROUNDUP('STP2'!AV8/50,0)+ROUNDUP('STP2'!AX8/50,0)+ROUNDUP('STP2'!AZ8/50,0)+ROUNDUP('STP2'!BB8/50,0)+ROUNDUP('STP2'!BD8/50,0))</f>
        <v>#VALUE!</v>
      </c>
      <c r="D15" s="21" t="str">
        <f t="shared" si="0"/>
        <v/>
      </c>
      <c r="E15" s="71" t="str">
        <f>IF(ISBLANK('STP2'!L8),"",'STP2'!L8)</f>
        <v/>
      </c>
      <c r="F15" s="72" t="str">
        <f>IF(ISERROR('STP2'!O8+'STP2'!Z8+'STP2'!AK8+'STP2'!AV8),"",'STP2'!O8+'STP2'!Z8+'STP2'!AK8+'STP2'!AV8)</f>
        <v/>
      </c>
      <c r="G15" s="72" t="str">
        <f>IF(ISERROR('STP2'!Q8+'STP2'!S8+'STP2'!U8+'STP2'!W8+'STP2'!AB8+'STP2'!AD8+'STP2'!AF8+'STP2'!AH8+'STP2'!AM8+'STP2'!AO8+'STP2'!AQ8+'STP2'!AS8+'STP2'!AX8+'STP2'!AZ8+'STP2'!BB8+'STP2'!BD8),"",'STP2'!Q8+'STP2'!S8+'STP2'!U8+'STP2'!W8+'STP2'!AB8+'STP2'!AD8+'STP2'!AF8+'STP2'!AH8+'STP2'!AM8+'STP2'!AO8+'STP2'!AQ8+'STP2'!AS8+'STP2'!AX8+'STP2'!AZ8+'STP2'!BB8+'STP2'!BD8)</f>
        <v/>
      </c>
      <c r="H15" s="72" t="str">
        <f>IF(ISERROR('STP2'!M8+'STP2'!P8+'STP2'!R8+'STP2'!T8+'STP2'!V8+'STP2'!X8+'STP2'!AA8+'STP2'!AC8+'STP2'!AE8+'STP2'!AG8+'STP2'!AI8+'STP2'!AL8+'STP2'!AN8+'STP2'!AP8+'STP2'!AR8+'STP2'!AT8+'STP2'!AW8+'STP2'!AY8+'STP2'!BA8+'STP2'!BC8+'STP2'!BE8),"",'STP2'!M8+'STP2'!P8+'STP2'!R8+'STP2'!T8+'STP2'!V8+'STP2'!X8+'STP2'!AA8+'STP2'!AC8+'STP2'!AE8+'STP2'!AG8+'STP2'!AI8+'STP2'!AL8+'STP2'!AN8+'STP2'!AP8+'STP2'!AR8+'STP2'!AT8+'STP2'!AW8+'STP2'!AY8+'STP2'!BA8+'STP2'!BC8+'STP2'!BE8)</f>
        <v/>
      </c>
      <c r="I15" s="71" t="str">
        <f>IF(ISERROR('STP2'!L8+'STP2'!O8+'STP2'!Z8+'STP2'!AK8+'STP2'!AV8),"",'STP2'!L8+'STP2'!O8+'STP2'!Z8+'STP2'!AK8+'STP2'!AV8)</f>
        <v/>
      </c>
      <c r="J15" s="72" t="str">
        <f>IF(ISERROR('STP2'!M8+'STP2'!P8+'STP2'!AA8+'STP2'!AL8+'STP2'!AW8),"",'STP2'!M8+'STP2'!P8+'STP2'!AA8+'STP2'!AL8+'STP2'!AW8)</f>
        <v/>
      </c>
      <c r="K15" s="72" t="str">
        <f>IF(ISERROR('STP2'!Q8+'STP2'!AB8+'STP2'!AM8+'STP2'!AX8),"",'STP2'!Q8+'STP2'!AB8+'STP2'!AM8+'STP2'!AX8)</f>
        <v/>
      </c>
      <c r="L15" s="110" t="str">
        <f>IF(ISERROR('STP2'!R8+'STP2'!AC8+'STP2'!AN8+'STP2'!AY8),"",'STP2'!R8+'STP2'!AC8+'STP2'!AN8+'STP2'!AY8)</f>
        <v/>
      </c>
      <c r="M15" s="72" t="str">
        <f>IF(ISERROR('STP2'!S8+'STP2'!AD8+'STP2'!AO8+'STP2'!AZ8),"",'STP2'!S8+'STP2'!AD8+'STP2'!AO8+'STP2'!AZ8)</f>
        <v/>
      </c>
      <c r="N15" s="72" t="str">
        <f>IF(ISERROR('STP2'!T8+'STP2'!AE8+'STP2'!AP8+'STP2'!BA8),"",'STP2'!T8+'STP2'!AE8+'STP2'!AP8+'STP2'!BA8)</f>
        <v/>
      </c>
      <c r="O15" s="72" t="str">
        <f>IF(ISERROR('STP2'!U8+'STP2'!AF8+'STP2'!AQ8+'STP2'!BB8),"",'STP2'!U8+'STP2'!AF8+'STP2'!AQ8+'STP2'!BB8)</f>
        <v/>
      </c>
      <c r="P15" s="72" t="str">
        <f>IF(ISERROR('STP2'!V8+'STP2'!AG8+'STP2'!AR8+'STP2'!BC8),"",'STP2'!V8+'STP2'!AG8+'STP2'!AR8+'STP2'!BC8)</f>
        <v/>
      </c>
      <c r="Q15" s="72" t="str">
        <f>IF(ISERROR('STP2'!W8+'STP2'!AH8+'STP2'!AS8+'STP2'!BD8),"",'STP2'!W8+'STP2'!AH8+'STP2'!AS8+'STP2'!BD8)</f>
        <v/>
      </c>
      <c r="R15" s="110" t="str">
        <f>IF(ISERROR('STP2'!X8+'STP2'!AI8+'STP2'!AT8+'STP2'!BE8),"",'STP2'!X8+'STP2'!AI8+'STP2'!AT8+'STP2'!BE8)</f>
        <v/>
      </c>
      <c r="S15" s="111" t="str">
        <f t="shared" si="1"/>
        <v/>
      </c>
      <c r="T15" s="73" t="str">
        <f>IF(ISBLANK('STP2'!K8),"",'STP2'!K8)</f>
        <v/>
      </c>
      <c r="U15" s="72">
        <f t="shared" si="2"/>
        <v>0</v>
      </c>
      <c r="V15" s="72">
        <f t="shared" si="3"/>
        <v>0</v>
      </c>
      <c r="W15" s="72">
        <f t="shared" si="4"/>
        <v>0</v>
      </c>
      <c r="X15" s="72" t="str">
        <f>IF(ISBLANK('STP2'!N8),"",'STP2'!N8)</f>
        <v/>
      </c>
      <c r="Y15" s="72">
        <f t="shared" si="5"/>
        <v>0</v>
      </c>
      <c r="Z15" s="72">
        <f t="shared" si="6"/>
        <v>0</v>
      </c>
      <c r="AA15" s="72">
        <f t="shared" si="7"/>
        <v>0</v>
      </c>
      <c r="AB15" s="72" t="str">
        <f>IF(ISBLANK('STP2'!Y8),"",'STP2'!Y8)</f>
        <v/>
      </c>
      <c r="AC15" s="72">
        <f t="shared" si="8"/>
        <v>0</v>
      </c>
      <c r="AD15" s="72">
        <f t="shared" si="9"/>
        <v>0</v>
      </c>
      <c r="AE15" s="72">
        <f t="shared" si="10"/>
        <v>0</v>
      </c>
      <c r="AF15" s="72" t="str">
        <f>IF(ISBLANK('STP2'!AJ8),"",'STP2'!AJ8)</f>
        <v/>
      </c>
      <c r="AG15" s="72">
        <f t="shared" si="11"/>
        <v>0</v>
      </c>
      <c r="AH15" s="72">
        <f t="shared" si="12"/>
        <v>0</v>
      </c>
      <c r="AI15" s="72">
        <f t="shared" si="13"/>
        <v>0</v>
      </c>
      <c r="AJ15" s="72" t="str">
        <f>IF(ISBLANK('STP2'!AU8),"",'STP2'!AU8)</f>
        <v/>
      </c>
      <c r="AK15" s="72">
        <f t="shared" si="14"/>
        <v>0</v>
      </c>
      <c r="AL15" s="72">
        <f t="shared" si="15"/>
        <v>0</v>
      </c>
      <c r="AM15" s="72">
        <f t="shared" si="16"/>
        <v>0</v>
      </c>
      <c r="AN15" s="72" t="str">
        <f>IF(ISBLANK('STP2'!BF8),"",'STP2'!BF8)</f>
        <v/>
      </c>
      <c r="AO15" s="72" t="str">
        <f>IF(ISBLANK('STP2'!BG8),"",'STP2'!BG8)</f>
        <v/>
      </c>
      <c r="AP15" s="74" t="str">
        <f>IF(ISBLANK('STP2'!BJ8),"",'STP2'!BJ8)</f>
        <v/>
      </c>
      <c r="AQ15" s="2">
        <f t="shared" si="17"/>
        <v>0</v>
      </c>
      <c r="AR15" s="2">
        <f t="shared" si="18"/>
        <v>0</v>
      </c>
      <c r="AS15" s="158">
        <f t="shared" si="19"/>
        <v>0</v>
      </c>
      <c r="AT15" s="164">
        <f t="shared" si="20"/>
        <v>0</v>
      </c>
      <c r="AU15" s="164">
        <f t="shared" si="21"/>
        <v>0</v>
      </c>
      <c r="AV15" s="164">
        <f t="shared" si="22"/>
        <v>0</v>
      </c>
      <c r="AW15" s="164">
        <f t="shared" si="23"/>
        <v>0</v>
      </c>
      <c r="AY15" s="181">
        <f t="shared" si="24"/>
        <v>0</v>
      </c>
      <c r="AZ15" s="168">
        <f t="shared" si="25"/>
        <v>0</v>
      </c>
      <c r="BA15" s="168">
        <f t="shared" si="26"/>
        <v>0</v>
      </c>
      <c r="BB15" s="168">
        <f t="shared" si="27"/>
        <v>0</v>
      </c>
      <c r="BC15" s="168">
        <f t="shared" si="28"/>
        <v>0</v>
      </c>
      <c r="BE15" s="230" t="str">
        <f t="shared" si="29"/>
        <v/>
      </c>
      <c r="BF15" s="230" t="str">
        <f>'STP2'!CH8</f>
        <v/>
      </c>
      <c r="BG15" s="230" t="str">
        <f>'STP2'!CJ8</f>
        <v/>
      </c>
    </row>
    <row r="16" spans="1:106" x14ac:dyDescent="0.3">
      <c r="A16" s="18" t="str">
        <f>IF(ISBLANK('STP2'!I9),"",'STP2'!I9)</f>
        <v/>
      </c>
      <c r="B16" s="8" t="str">
        <f>IF(ISBLANK('STP2'!J9),"",'STP2'!J9)</f>
        <v/>
      </c>
      <c r="C16" s="8" t="e">
        <f>IF(ISBLANK('STP2'!L9),"",ROUNDUP('STP2'!L9/50,0)+ROUNDUP('STP2'!O9/50,0)+ROUNDUP('STP2'!Q9/50,0)+ROUNDUP('STP2'!S9/50,0)+ROUNDUP('STP2'!U9/50,0)+ROUNDUP('STP2'!W9/50,0)+ROUNDUP('STP2'!Z9/50,0)+ROUNDUP('STP2'!AB9/50,0)+ROUNDUP('STP2'!AD9/50,0)+ROUNDUP('STP2'!AF9/50,0)+ROUNDUP('STP2'!AH9/50,0)+ROUNDUP('STP2'!AK9/50,0)+ROUNDUP('STP2'!AM9/50,0)+ROUNDUP('STP2'!AO9/50,0)+ROUNDUP('STP2'!AQ9/50,0)+ROUNDUP('STP2'!AS9/50,0)+ROUNDUP('STP2'!AV9/50,0)+ROUNDUP('STP2'!AX9/50,0)+ROUNDUP('STP2'!AZ9/50,0)+ROUNDUP('STP2'!BB9/50,0)+ROUNDUP('STP2'!BD9/50,0))</f>
        <v>#VALUE!</v>
      </c>
      <c r="D16" s="21" t="str">
        <f t="shared" si="0"/>
        <v/>
      </c>
      <c r="E16" s="71" t="str">
        <f>IF(ISBLANK('STP2'!L9),"",'STP2'!L9)</f>
        <v/>
      </c>
      <c r="F16" s="72" t="str">
        <f>IF(ISERROR('STP2'!O9+'STP2'!Z9+'STP2'!AK9+'STP2'!AV9),"",'STP2'!O9+'STP2'!Z9+'STP2'!AK9+'STP2'!AV9)</f>
        <v/>
      </c>
      <c r="G16" s="72" t="str">
        <f>IF(ISERROR('STP2'!Q9+'STP2'!S9+'STP2'!U9+'STP2'!W9+'STP2'!AB9+'STP2'!AD9+'STP2'!AF9+'STP2'!AH9+'STP2'!AM9+'STP2'!AO9+'STP2'!AQ9+'STP2'!AS9+'STP2'!AX9+'STP2'!AZ9+'STP2'!BB9+'STP2'!BD9),"",'STP2'!Q9+'STP2'!S9+'STP2'!U9+'STP2'!W9+'STP2'!AB9+'STP2'!AD9+'STP2'!AF9+'STP2'!AH9+'STP2'!AM9+'STP2'!AO9+'STP2'!AQ9+'STP2'!AS9+'STP2'!AX9+'STP2'!AZ9+'STP2'!BB9+'STP2'!BD9)</f>
        <v/>
      </c>
      <c r="H16" s="72" t="str">
        <f>IF(ISERROR('STP2'!M9+'STP2'!P9+'STP2'!R9+'STP2'!T9+'STP2'!V9+'STP2'!X9+'STP2'!AA9+'STP2'!AC9+'STP2'!AE9+'STP2'!AG9+'STP2'!AI9+'STP2'!AL9+'STP2'!AN9+'STP2'!AP9+'STP2'!AR9+'STP2'!AT9+'STP2'!AW9+'STP2'!AY9+'STP2'!BA9+'STP2'!BC9+'STP2'!BE9),"",'STP2'!M9+'STP2'!P9+'STP2'!R9+'STP2'!T9+'STP2'!V9+'STP2'!X9+'STP2'!AA9+'STP2'!AC9+'STP2'!AE9+'STP2'!AG9+'STP2'!AI9+'STP2'!AL9+'STP2'!AN9+'STP2'!AP9+'STP2'!AR9+'STP2'!AT9+'STP2'!AW9+'STP2'!AY9+'STP2'!BA9+'STP2'!BC9+'STP2'!BE9)</f>
        <v/>
      </c>
      <c r="I16" s="71" t="str">
        <f>IF(ISERROR('STP2'!L9+'STP2'!O9+'STP2'!Z9+'STP2'!AK9+'STP2'!AV9),"",'STP2'!L9+'STP2'!O9+'STP2'!Z9+'STP2'!AK9+'STP2'!AV9)</f>
        <v/>
      </c>
      <c r="J16" s="72" t="str">
        <f>IF(ISERROR('STP2'!M9+'STP2'!P9+'STP2'!AA9+'STP2'!AL9+'STP2'!AW9),"",'STP2'!M9+'STP2'!P9+'STP2'!AA9+'STP2'!AL9+'STP2'!AW9)</f>
        <v/>
      </c>
      <c r="K16" s="72" t="str">
        <f>IF(ISERROR('STP2'!Q9+'STP2'!AB9+'STP2'!AM9+'STP2'!AX9),"",'STP2'!Q9+'STP2'!AB9+'STP2'!AM9+'STP2'!AX9)</f>
        <v/>
      </c>
      <c r="L16" s="110" t="str">
        <f>IF(ISERROR('STP2'!R9+'STP2'!AC9+'STP2'!AN9+'STP2'!AY9),"",'STP2'!R9+'STP2'!AC9+'STP2'!AN9+'STP2'!AY9)</f>
        <v/>
      </c>
      <c r="M16" s="72" t="str">
        <f>IF(ISERROR('STP2'!S9+'STP2'!AD9+'STP2'!AO9+'STP2'!AZ9),"",'STP2'!S9+'STP2'!AD9+'STP2'!AO9+'STP2'!AZ9)</f>
        <v/>
      </c>
      <c r="N16" s="72" t="str">
        <f>IF(ISERROR('STP2'!T9+'STP2'!AE9+'STP2'!AP9+'STP2'!BA9),"",'STP2'!T9+'STP2'!AE9+'STP2'!AP9+'STP2'!BA9)</f>
        <v/>
      </c>
      <c r="O16" s="72" t="str">
        <f>IF(ISERROR('STP2'!U9+'STP2'!AF9+'STP2'!AQ9+'STP2'!BB9),"",'STP2'!U9+'STP2'!AF9+'STP2'!AQ9+'STP2'!BB9)</f>
        <v/>
      </c>
      <c r="P16" s="72" t="str">
        <f>IF(ISERROR('STP2'!V9+'STP2'!AG9+'STP2'!AR9+'STP2'!BC9),"",'STP2'!V9+'STP2'!AG9+'STP2'!AR9+'STP2'!BC9)</f>
        <v/>
      </c>
      <c r="Q16" s="72" t="str">
        <f>IF(ISERROR('STP2'!W9+'STP2'!AH9+'STP2'!AS9+'STP2'!BD9),"",'STP2'!W9+'STP2'!AH9+'STP2'!AS9+'STP2'!BD9)</f>
        <v/>
      </c>
      <c r="R16" s="110" t="str">
        <f>IF(ISERROR('STP2'!X9+'STP2'!AI9+'STP2'!AT9+'STP2'!BE9),"",'STP2'!X9+'STP2'!AI9+'STP2'!AT9+'STP2'!BE9)</f>
        <v/>
      </c>
      <c r="S16" s="111" t="str">
        <f t="shared" si="1"/>
        <v/>
      </c>
      <c r="T16" s="73" t="str">
        <f>IF(ISBLANK('STP2'!K9),"",'STP2'!K9)</f>
        <v/>
      </c>
      <c r="U16" s="72">
        <f t="shared" si="2"/>
        <v>0</v>
      </c>
      <c r="V16" s="72">
        <f t="shared" si="3"/>
        <v>0</v>
      </c>
      <c r="W16" s="72">
        <f t="shared" si="4"/>
        <v>0</v>
      </c>
      <c r="X16" s="72" t="str">
        <f>IF(ISBLANK('STP2'!N9),"",'STP2'!N9)</f>
        <v/>
      </c>
      <c r="Y16" s="72">
        <f t="shared" si="5"/>
        <v>0</v>
      </c>
      <c r="Z16" s="72">
        <f t="shared" si="6"/>
        <v>0</v>
      </c>
      <c r="AA16" s="72">
        <f t="shared" si="7"/>
        <v>0</v>
      </c>
      <c r="AB16" s="72" t="str">
        <f>IF(ISBLANK('STP2'!Y9),"",'STP2'!Y9)</f>
        <v/>
      </c>
      <c r="AC16" s="72">
        <f t="shared" si="8"/>
        <v>0</v>
      </c>
      <c r="AD16" s="72">
        <f t="shared" si="9"/>
        <v>0</v>
      </c>
      <c r="AE16" s="72">
        <f t="shared" si="10"/>
        <v>0</v>
      </c>
      <c r="AF16" s="72" t="str">
        <f>IF(ISBLANK('STP2'!AJ9),"",'STP2'!AJ9)</f>
        <v/>
      </c>
      <c r="AG16" s="72">
        <f t="shared" si="11"/>
        <v>0</v>
      </c>
      <c r="AH16" s="72">
        <f t="shared" si="12"/>
        <v>0</v>
      </c>
      <c r="AI16" s="72">
        <f t="shared" si="13"/>
        <v>0</v>
      </c>
      <c r="AJ16" s="72" t="str">
        <f>IF(ISBLANK('STP2'!AU9),"",'STP2'!AU9)</f>
        <v/>
      </c>
      <c r="AK16" s="72">
        <f t="shared" si="14"/>
        <v>0</v>
      </c>
      <c r="AL16" s="72">
        <f t="shared" si="15"/>
        <v>0</v>
      </c>
      <c r="AM16" s="72">
        <f t="shared" si="16"/>
        <v>0</v>
      </c>
      <c r="AN16" s="72" t="str">
        <f>IF(ISBLANK('STP2'!BF9),"",'STP2'!BF9)</f>
        <v/>
      </c>
      <c r="AO16" s="72" t="str">
        <f>IF(ISBLANK('STP2'!BG9),"",'STP2'!BG9)</f>
        <v/>
      </c>
      <c r="AP16" s="74" t="str">
        <f>IF(ISBLANK('STP2'!BJ9),"",'STP2'!BJ9)</f>
        <v/>
      </c>
      <c r="AQ16" s="2">
        <f>IF(ISNUMBER(SEARCH("-D",B16)),1,0)</f>
        <v>0</v>
      </c>
      <c r="AR16" s="2">
        <f t="shared" si="18"/>
        <v>0</v>
      </c>
      <c r="AS16" s="158">
        <f t="shared" si="19"/>
        <v>0</v>
      </c>
      <c r="AT16" s="164">
        <f t="shared" si="20"/>
        <v>0</v>
      </c>
      <c r="AU16" s="164">
        <f t="shared" si="21"/>
        <v>0</v>
      </c>
      <c r="AV16" s="164">
        <f t="shared" si="22"/>
        <v>0</v>
      </c>
      <c r="AW16" s="164">
        <f t="shared" si="23"/>
        <v>0</v>
      </c>
      <c r="AY16" s="181">
        <f t="shared" si="24"/>
        <v>0</v>
      </c>
      <c r="AZ16" s="168">
        <f t="shared" si="25"/>
        <v>0</v>
      </c>
      <c r="BA16" s="168">
        <f t="shared" si="26"/>
        <v>0</v>
      </c>
      <c r="BB16" s="168">
        <f t="shared" si="27"/>
        <v>0</v>
      </c>
      <c r="BC16" s="168">
        <f t="shared" si="28"/>
        <v>0</v>
      </c>
      <c r="BE16" s="230" t="str">
        <f t="shared" si="29"/>
        <v/>
      </c>
      <c r="BF16" s="230" t="str">
        <f>'STP2'!CH9</f>
        <v/>
      </c>
      <c r="BG16" s="230" t="str">
        <f>'STP2'!CJ9</f>
        <v/>
      </c>
    </row>
    <row r="17" spans="1:59" x14ac:dyDescent="0.3">
      <c r="A17" s="18" t="str">
        <f>IF(ISBLANK('STP2'!I10),"",'STP2'!I10)</f>
        <v/>
      </c>
      <c r="B17" s="8" t="str">
        <f>IF(ISBLANK('STP2'!J10),"",'STP2'!J10)</f>
        <v/>
      </c>
      <c r="C17" s="8" t="e">
        <f>IF(ISBLANK('STP2'!L10),"",ROUNDUP('STP2'!L10/50,0)+ROUNDUP('STP2'!O10/50,0)+ROUNDUP('STP2'!Q10/50,0)+ROUNDUP('STP2'!S10/50,0)+ROUNDUP('STP2'!U10/50,0)+ROUNDUP('STP2'!W10/50,0)+ROUNDUP('STP2'!Z10/50,0)+ROUNDUP('STP2'!AB10/50,0)+ROUNDUP('STP2'!AD10/50,0)+ROUNDUP('STP2'!AF10/50,0)+ROUNDUP('STP2'!AH10/50,0)+ROUNDUP('STP2'!AK10/50,0)+ROUNDUP('STP2'!AM10/50,0)+ROUNDUP('STP2'!AO10/50,0)+ROUNDUP('STP2'!AQ10/50,0)+ROUNDUP('STP2'!AS10/50,0)+ROUNDUP('STP2'!AV10/50,0)+ROUNDUP('STP2'!AX10/50,0)+ROUNDUP('STP2'!AZ10/50,0)+ROUNDUP('STP2'!BB10/50,0)+ROUNDUP('STP2'!BD10/50,0))</f>
        <v>#VALUE!</v>
      </c>
      <c r="D17" s="21" t="str">
        <f t="shared" si="0"/>
        <v/>
      </c>
      <c r="E17" s="71" t="str">
        <f>IF(ISBLANK('STP2'!L10),"",'STP2'!L10)</f>
        <v/>
      </c>
      <c r="F17" s="72" t="str">
        <f>IF(ISERROR('STP2'!O10+'STP2'!Z10+'STP2'!AK10+'STP2'!AV10),"",'STP2'!O10+'STP2'!Z10+'STP2'!AK10+'STP2'!AV10)</f>
        <v/>
      </c>
      <c r="G17" s="72" t="str">
        <f>IF(ISERROR('STP2'!Q10+'STP2'!S10+'STP2'!U10+'STP2'!W10+'STP2'!AB10+'STP2'!AD10+'STP2'!AF10+'STP2'!AH10+'STP2'!AM10+'STP2'!AO10+'STP2'!AQ10+'STP2'!AS10+'STP2'!AX10+'STP2'!AZ10+'STP2'!BB10+'STP2'!BD10),"",'STP2'!Q10+'STP2'!S10+'STP2'!U10+'STP2'!W10+'STP2'!AB10+'STP2'!AD10+'STP2'!AF10+'STP2'!AH10+'STP2'!AM10+'STP2'!AO10+'STP2'!AQ10+'STP2'!AS10+'STP2'!AX10+'STP2'!AZ10+'STP2'!BB10+'STP2'!BD10)</f>
        <v/>
      </c>
      <c r="H17" s="72" t="str">
        <f>IF(ISERROR('STP2'!M10+'STP2'!P10+'STP2'!R10+'STP2'!T10+'STP2'!V10+'STP2'!X10+'STP2'!AA10+'STP2'!AC10+'STP2'!AE10+'STP2'!AG10+'STP2'!AI10+'STP2'!AL10+'STP2'!AN10+'STP2'!AP10+'STP2'!AR10+'STP2'!AT10+'STP2'!AW10+'STP2'!AY10+'STP2'!BA10+'STP2'!BC10+'STP2'!BE10),"",'STP2'!M10+'STP2'!P10+'STP2'!R10+'STP2'!T10+'STP2'!V10+'STP2'!X10+'STP2'!AA10+'STP2'!AC10+'STP2'!AE10+'STP2'!AG10+'STP2'!AI10+'STP2'!AL10+'STP2'!AN10+'STP2'!AP10+'STP2'!AR10+'STP2'!AT10+'STP2'!AW10+'STP2'!AY10+'STP2'!BA10+'STP2'!BC10+'STP2'!BE10)</f>
        <v/>
      </c>
      <c r="I17" s="71" t="str">
        <f>IF(ISERROR('STP2'!L10+'STP2'!O10+'STP2'!Z10+'STP2'!AK10+'STP2'!AV10),"",'STP2'!L10+'STP2'!O10+'STP2'!Z10+'STP2'!AK10+'STP2'!AV10)</f>
        <v/>
      </c>
      <c r="J17" s="72" t="str">
        <f>IF(ISERROR('STP2'!M10+'STP2'!P10+'STP2'!AA10+'STP2'!AL10+'STP2'!AW10),"",'STP2'!M10+'STP2'!P10+'STP2'!AA10+'STP2'!AL10+'STP2'!AW10)</f>
        <v/>
      </c>
      <c r="K17" s="72" t="str">
        <f>IF(ISERROR('STP2'!Q10+'STP2'!AB10+'STP2'!AM10+'STP2'!AX10),"",'STP2'!Q10+'STP2'!AB10+'STP2'!AM10+'STP2'!AX10)</f>
        <v/>
      </c>
      <c r="L17" s="110" t="str">
        <f>IF(ISERROR('STP2'!R10+'STP2'!AC10+'STP2'!AN10+'STP2'!AY10),"",'STP2'!R10+'STP2'!AC10+'STP2'!AN10+'STP2'!AY10)</f>
        <v/>
      </c>
      <c r="M17" s="72" t="str">
        <f>IF(ISERROR('STP2'!S10+'STP2'!AD10+'STP2'!AO10+'STP2'!AZ10),"",'STP2'!S10+'STP2'!AD10+'STP2'!AO10+'STP2'!AZ10)</f>
        <v/>
      </c>
      <c r="N17" s="72" t="str">
        <f>IF(ISERROR('STP2'!T10+'STP2'!AE10+'STP2'!AP10+'STP2'!BA10),"",'STP2'!T10+'STP2'!AE10+'STP2'!AP10+'STP2'!BA10)</f>
        <v/>
      </c>
      <c r="O17" s="72" t="str">
        <f>IF(ISERROR('STP2'!U10+'STP2'!AF10+'STP2'!AQ10+'STP2'!BB10),"",'STP2'!U10+'STP2'!AF10+'STP2'!AQ10+'STP2'!BB10)</f>
        <v/>
      </c>
      <c r="P17" s="72" t="str">
        <f>IF(ISERROR('STP2'!V10+'STP2'!AG10+'STP2'!AR10+'STP2'!BC10),"",'STP2'!V10+'STP2'!AG10+'STP2'!AR10+'STP2'!BC10)</f>
        <v/>
      </c>
      <c r="Q17" s="72" t="str">
        <f>IF(ISERROR('STP2'!W10+'STP2'!AH10+'STP2'!AS10+'STP2'!BD10),"",'STP2'!W10+'STP2'!AH10+'STP2'!AS10+'STP2'!BD10)</f>
        <v/>
      </c>
      <c r="R17" s="110" t="str">
        <f>IF(ISERROR('STP2'!X10+'STP2'!AI10+'STP2'!AT10+'STP2'!BE10),"",'STP2'!X10+'STP2'!AI10+'STP2'!AT10+'STP2'!BE10)</f>
        <v/>
      </c>
      <c r="S17" s="111" t="str">
        <f t="shared" si="1"/>
        <v/>
      </c>
      <c r="T17" s="73" t="str">
        <f>IF(ISBLANK('STP2'!K10),"",'STP2'!K10)</f>
        <v/>
      </c>
      <c r="U17" s="72">
        <f t="shared" si="2"/>
        <v>0</v>
      </c>
      <c r="V17" s="72">
        <f t="shared" si="3"/>
        <v>0</v>
      </c>
      <c r="W17" s="72">
        <f t="shared" si="4"/>
        <v>0</v>
      </c>
      <c r="X17" s="72" t="str">
        <f>IF(ISBLANK('STP2'!N10),"",'STP2'!N10)</f>
        <v/>
      </c>
      <c r="Y17" s="72">
        <f t="shared" si="5"/>
        <v>0</v>
      </c>
      <c r="Z17" s="72">
        <f t="shared" si="6"/>
        <v>0</v>
      </c>
      <c r="AA17" s="72">
        <f t="shared" si="7"/>
        <v>0</v>
      </c>
      <c r="AB17" s="72" t="str">
        <f>IF(ISBLANK('STP2'!Y10),"",'STP2'!Y10)</f>
        <v/>
      </c>
      <c r="AC17" s="72">
        <f t="shared" si="8"/>
        <v>0</v>
      </c>
      <c r="AD17" s="72">
        <f t="shared" si="9"/>
        <v>0</v>
      </c>
      <c r="AE17" s="72">
        <f t="shared" si="10"/>
        <v>0</v>
      </c>
      <c r="AF17" s="72" t="str">
        <f>IF(ISBLANK('STP2'!AJ10),"",'STP2'!AJ10)</f>
        <v/>
      </c>
      <c r="AG17" s="72">
        <f t="shared" si="11"/>
        <v>0</v>
      </c>
      <c r="AH17" s="72">
        <f t="shared" si="12"/>
        <v>0</v>
      </c>
      <c r="AI17" s="72">
        <f t="shared" si="13"/>
        <v>0</v>
      </c>
      <c r="AJ17" s="72" t="str">
        <f>IF(ISBLANK('STP2'!AU10),"",'STP2'!AU10)</f>
        <v/>
      </c>
      <c r="AK17" s="72">
        <f t="shared" si="14"/>
        <v>0</v>
      </c>
      <c r="AL17" s="72">
        <f t="shared" si="15"/>
        <v>0</v>
      </c>
      <c r="AM17" s="72">
        <f t="shared" si="16"/>
        <v>0</v>
      </c>
      <c r="AN17" s="72" t="str">
        <f>IF(ISBLANK('STP2'!BF10),"",'STP2'!BF10)</f>
        <v/>
      </c>
      <c r="AO17" s="72" t="str">
        <f>IF(ISBLANK('STP2'!BG10),"",'STP2'!BG10)</f>
        <v/>
      </c>
      <c r="AP17" s="74" t="str">
        <f>IF(ISBLANK('STP2'!BJ10),"",'STP2'!BJ10)</f>
        <v/>
      </c>
      <c r="AQ17" s="2">
        <f t="shared" si="17"/>
        <v>0</v>
      </c>
      <c r="AR17" s="2">
        <f t="shared" si="18"/>
        <v>0</v>
      </c>
      <c r="AS17" s="158">
        <f t="shared" si="19"/>
        <v>0</v>
      </c>
      <c r="AT17" s="164">
        <f t="shared" si="20"/>
        <v>0</v>
      </c>
      <c r="AU17" s="164">
        <f t="shared" si="21"/>
        <v>0</v>
      </c>
      <c r="AV17" s="164">
        <f t="shared" si="22"/>
        <v>0</v>
      </c>
      <c r="AW17" s="164">
        <f t="shared" si="23"/>
        <v>0</v>
      </c>
      <c r="AY17" s="181">
        <f t="shared" si="24"/>
        <v>0</v>
      </c>
      <c r="AZ17" s="168">
        <f t="shared" si="25"/>
        <v>0</v>
      </c>
      <c r="BA17" s="168">
        <f t="shared" si="26"/>
        <v>0</v>
      </c>
      <c r="BB17" s="168">
        <f t="shared" si="27"/>
        <v>0</v>
      </c>
      <c r="BC17" s="168">
        <f t="shared" si="28"/>
        <v>0</v>
      </c>
      <c r="BE17" s="230" t="str">
        <f t="shared" si="29"/>
        <v/>
      </c>
      <c r="BF17" s="230" t="str">
        <f>'STP2'!CH10</f>
        <v/>
      </c>
      <c r="BG17" s="230" t="str">
        <f>'STP2'!CJ10</f>
        <v/>
      </c>
    </row>
    <row r="18" spans="1:59" x14ac:dyDescent="0.3">
      <c r="A18" s="18" t="str">
        <f>IF(ISBLANK('STP2'!I11),"",'STP2'!I11)</f>
        <v/>
      </c>
      <c r="B18" s="8" t="str">
        <f>IF(ISBLANK('STP2'!J11),"",'STP2'!J11)</f>
        <v/>
      </c>
      <c r="C18" s="8" t="e">
        <f>IF(ISBLANK('STP2'!L11),"",ROUNDUP('STP2'!L11/50,0)+ROUNDUP('STP2'!O11/50,0)+ROUNDUP('STP2'!Q11/50,0)+ROUNDUP('STP2'!S11/50,0)+ROUNDUP('STP2'!U11/50,0)+ROUNDUP('STP2'!W11/50,0)+ROUNDUP('STP2'!Z11/50,0)+ROUNDUP('STP2'!AB11/50,0)+ROUNDUP('STP2'!AD11/50,0)+ROUNDUP('STP2'!AF11/50,0)+ROUNDUP('STP2'!AH11/50,0)+ROUNDUP('STP2'!AK11/50,0)+ROUNDUP('STP2'!AM11/50,0)+ROUNDUP('STP2'!AO11/50,0)+ROUNDUP('STP2'!AQ11/50,0)+ROUNDUP('STP2'!AS11/50,0)+ROUNDUP('STP2'!AV11/50,0)+ROUNDUP('STP2'!AX11/50,0)+ROUNDUP('STP2'!AZ11/50,0)+ROUNDUP('STP2'!BB11/50,0)+ROUNDUP('STP2'!BD11/50,0))</f>
        <v>#VALUE!</v>
      </c>
      <c r="D18" s="21" t="str">
        <f t="shared" si="0"/>
        <v/>
      </c>
      <c r="E18" s="71" t="str">
        <f>IF(ISBLANK('STP2'!L11),"",'STP2'!L11)</f>
        <v/>
      </c>
      <c r="F18" s="72" t="str">
        <f>IF(ISERROR('STP2'!O11+'STP2'!Z11+'STP2'!AK11+'STP2'!AV11),"",'STP2'!O11+'STP2'!Z11+'STP2'!AK11+'STP2'!AV11)</f>
        <v/>
      </c>
      <c r="G18" s="72" t="str">
        <f>IF(ISERROR('STP2'!Q11+'STP2'!S11+'STP2'!U11+'STP2'!W11+'STP2'!AB11+'STP2'!AD11+'STP2'!AF11+'STP2'!AH11+'STP2'!AM11+'STP2'!AO11+'STP2'!AQ11+'STP2'!AS11+'STP2'!AX11+'STP2'!AZ11+'STP2'!BB11+'STP2'!BD11),"",'STP2'!Q11+'STP2'!S11+'STP2'!U11+'STP2'!W11+'STP2'!AB11+'STP2'!AD11+'STP2'!AF11+'STP2'!AH11+'STP2'!AM11+'STP2'!AO11+'STP2'!AQ11+'STP2'!AS11+'STP2'!AX11+'STP2'!AZ11+'STP2'!BB11+'STP2'!BD11)</f>
        <v/>
      </c>
      <c r="H18" s="72" t="str">
        <f>IF(ISERROR('STP2'!M11+'STP2'!P11+'STP2'!R11+'STP2'!T11+'STP2'!V11+'STP2'!X11+'STP2'!AA11+'STP2'!AC11+'STP2'!AE11+'STP2'!AG11+'STP2'!AI11+'STP2'!AL11+'STP2'!AN11+'STP2'!AP11+'STP2'!AR11+'STP2'!AT11+'STP2'!AW11+'STP2'!AY11+'STP2'!BA11+'STP2'!BC11+'STP2'!BE11),"",'STP2'!M11+'STP2'!P11+'STP2'!R11+'STP2'!T11+'STP2'!V11+'STP2'!X11+'STP2'!AA11+'STP2'!AC11+'STP2'!AE11+'STP2'!AG11+'STP2'!AI11+'STP2'!AL11+'STP2'!AN11+'STP2'!AP11+'STP2'!AR11+'STP2'!AT11+'STP2'!AW11+'STP2'!AY11+'STP2'!BA11+'STP2'!BC11+'STP2'!BE11)</f>
        <v/>
      </c>
      <c r="I18" s="71" t="str">
        <f>IF(ISERROR('STP2'!L11+'STP2'!O11+'STP2'!Z11+'STP2'!AK11+'STP2'!AV11),"",'STP2'!L11+'STP2'!O11+'STP2'!Z11+'STP2'!AK11+'STP2'!AV11)</f>
        <v/>
      </c>
      <c r="J18" s="72" t="str">
        <f>IF(ISERROR('STP2'!M11+'STP2'!P11+'STP2'!AA11+'STP2'!AL11+'STP2'!AW11),"",'STP2'!M11+'STP2'!P11+'STP2'!AA11+'STP2'!AL11+'STP2'!AW11)</f>
        <v/>
      </c>
      <c r="K18" s="72" t="str">
        <f>IF(ISERROR('STP2'!Q11+'STP2'!AB11+'STP2'!AM11+'STP2'!AX11),"",'STP2'!Q11+'STP2'!AB11+'STP2'!AM11+'STP2'!AX11)</f>
        <v/>
      </c>
      <c r="L18" s="110" t="str">
        <f>IF(ISERROR('STP2'!R11+'STP2'!AC11+'STP2'!AN11+'STP2'!AY11),"",'STP2'!R11+'STP2'!AC11+'STP2'!AN11+'STP2'!AY11)</f>
        <v/>
      </c>
      <c r="M18" s="72" t="str">
        <f>IF(ISERROR('STP2'!S11+'STP2'!AD11+'STP2'!AO11+'STP2'!AZ11),"",'STP2'!S11+'STP2'!AD11+'STP2'!AO11+'STP2'!AZ11)</f>
        <v/>
      </c>
      <c r="N18" s="72" t="str">
        <f>IF(ISERROR('STP2'!T11+'STP2'!AE11+'STP2'!AP11+'STP2'!BA11),"",'STP2'!T11+'STP2'!AE11+'STP2'!AP11+'STP2'!BA11)</f>
        <v/>
      </c>
      <c r="O18" s="72" t="str">
        <f>IF(ISERROR('STP2'!U11+'STP2'!AF11+'STP2'!AQ11+'STP2'!BB11),"",'STP2'!U11+'STP2'!AF11+'STP2'!AQ11+'STP2'!BB11)</f>
        <v/>
      </c>
      <c r="P18" s="72" t="str">
        <f>IF(ISERROR('STP2'!V11+'STP2'!AG11+'STP2'!AR11+'STP2'!BC11),"",'STP2'!V11+'STP2'!AG11+'STP2'!AR11+'STP2'!BC11)</f>
        <v/>
      </c>
      <c r="Q18" s="72" t="str">
        <f>IF(ISERROR('STP2'!W11+'STP2'!AH11+'STP2'!AS11+'STP2'!BD11),"",'STP2'!W11+'STP2'!AH11+'STP2'!AS11+'STP2'!BD11)</f>
        <v/>
      </c>
      <c r="R18" s="110" t="str">
        <f>IF(ISERROR('STP2'!X11+'STP2'!AI11+'STP2'!AT11+'STP2'!BE11),"",'STP2'!X11+'STP2'!AI11+'STP2'!AT11+'STP2'!BE11)</f>
        <v/>
      </c>
      <c r="S18" s="111" t="str">
        <f t="shared" si="1"/>
        <v/>
      </c>
      <c r="T18" s="73" t="str">
        <f>IF(ISBLANK('STP2'!K11),"",'STP2'!K11)</f>
        <v/>
      </c>
      <c r="U18" s="72">
        <f t="shared" si="2"/>
        <v>0</v>
      </c>
      <c r="V18" s="72">
        <f t="shared" si="3"/>
        <v>0</v>
      </c>
      <c r="W18" s="72">
        <f t="shared" si="4"/>
        <v>0</v>
      </c>
      <c r="X18" s="72" t="str">
        <f>IF(ISBLANK('STP2'!N11),"",'STP2'!N11)</f>
        <v/>
      </c>
      <c r="Y18" s="72">
        <f t="shared" si="5"/>
        <v>0</v>
      </c>
      <c r="Z18" s="72">
        <f t="shared" si="6"/>
        <v>0</v>
      </c>
      <c r="AA18" s="72">
        <f t="shared" si="7"/>
        <v>0</v>
      </c>
      <c r="AB18" s="72" t="str">
        <f>IF(ISBLANK('STP2'!Y11),"",'STP2'!Y11)</f>
        <v/>
      </c>
      <c r="AC18" s="72">
        <f t="shared" si="8"/>
        <v>0</v>
      </c>
      <c r="AD18" s="72">
        <f t="shared" si="9"/>
        <v>0</v>
      </c>
      <c r="AE18" s="72">
        <f t="shared" si="10"/>
        <v>0</v>
      </c>
      <c r="AF18" s="72" t="str">
        <f>IF(ISBLANK('STP2'!AJ11),"",'STP2'!AJ11)</f>
        <v/>
      </c>
      <c r="AG18" s="72">
        <f t="shared" si="11"/>
        <v>0</v>
      </c>
      <c r="AH18" s="72">
        <f t="shared" si="12"/>
        <v>0</v>
      </c>
      <c r="AI18" s="72">
        <f t="shared" si="13"/>
        <v>0</v>
      </c>
      <c r="AJ18" s="72" t="str">
        <f>IF(ISBLANK('STP2'!AU11),"",'STP2'!AU11)</f>
        <v/>
      </c>
      <c r="AK18" s="72">
        <f t="shared" si="14"/>
        <v>0</v>
      </c>
      <c r="AL18" s="72">
        <f t="shared" si="15"/>
        <v>0</v>
      </c>
      <c r="AM18" s="72">
        <f t="shared" si="16"/>
        <v>0</v>
      </c>
      <c r="AN18" s="72" t="str">
        <f>IF(ISBLANK('STP2'!BF11),"",'STP2'!BF11)</f>
        <v/>
      </c>
      <c r="AO18" s="72" t="str">
        <f>IF(ISBLANK('STP2'!BG11),"",'STP2'!BG11)</f>
        <v/>
      </c>
      <c r="AP18" s="74" t="str">
        <f>IF(ISBLANK('STP2'!BJ11),"",'STP2'!BJ11)</f>
        <v/>
      </c>
      <c r="AQ18" s="2">
        <f t="shared" si="17"/>
        <v>0</v>
      </c>
      <c r="AR18" s="2">
        <f t="shared" si="18"/>
        <v>0</v>
      </c>
      <c r="AS18" s="158">
        <f t="shared" si="19"/>
        <v>0</v>
      </c>
      <c r="AT18" s="164">
        <f t="shared" si="20"/>
        <v>0</v>
      </c>
      <c r="AU18" s="164">
        <f t="shared" si="21"/>
        <v>0</v>
      </c>
      <c r="AV18" s="164">
        <f t="shared" si="22"/>
        <v>0</v>
      </c>
      <c r="AW18" s="164">
        <f t="shared" si="23"/>
        <v>0</v>
      </c>
      <c r="AY18" s="181">
        <f t="shared" si="24"/>
        <v>0</v>
      </c>
      <c r="AZ18" s="168">
        <f t="shared" si="25"/>
        <v>0</v>
      </c>
      <c r="BA18" s="168">
        <f t="shared" si="26"/>
        <v>0</v>
      </c>
      <c r="BB18" s="168">
        <f t="shared" si="27"/>
        <v>0</v>
      </c>
      <c r="BC18" s="168">
        <f t="shared" si="28"/>
        <v>0</v>
      </c>
      <c r="BE18" s="230" t="str">
        <f t="shared" si="29"/>
        <v/>
      </c>
      <c r="BF18" s="230" t="str">
        <f>'STP2'!CH11</f>
        <v/>
      </c>
      <c r="BG18" s="230" t="str">
        <f>'STP2'!CJ11</f>
        <v/>
      </c>
    </row>
    <row r="19" spans="1:59" x14ac:dyDescent="0.3">
      <c r="A19" s="18" t="str">
        <f>IF(ISBLANK('STP2'!I12),"",'STP2'!I12)</f>
        <v/>
      </c>
      <c r="B19" s="8" t="str">
        <f>IF(ISBLANK('STP2'!J12),"",'STP2'!J12)</f>
        <v/>
      </c>
      <c r="C19" s="8" t="e">
        <f>IF(ISBLANK('STP2'!L12),"",ROUNDUP('STP2'!L12/50,0)+ROUNDUP('STP2'!O12/50,0)+ROUNDUP('STP2'!Q12/50,0)+ROUNDUP('STP2'!S12/50,0)+ROUNDUP('STP2'!U12/50,0)+ROUNDUP('STP2'!W12/50,0)+ROUNDUP('STP2'!Z12/50,0)+ROUNDUP('STP2'!AB12/50,0)+ROUNDUP('STP2'!AD12/50,0)+ROUNDUP('STP2'!AF12/50,0)+ROUNDUP('STP2'!AH12/50,0)+ROUNDUP('STP2'!AK12/50,0)+ROUNDUP('STP2'!AM12/50,0)+ROUNDUP('STP2'!AO12/50,0)+ROUNDUP('STP2'!AQ12/50,0)+ROUNDUP('STP2'!AS12/50,0)+ROUNDUP('STP2'!AV12/50,0)+ROUNDUP('STP2'!AX12/50,0)+ROUNDUP('STP2'!AZ12/50,0)+ROUNDUP('STP2'!BB12/50,0)+ROUNDUP('STP2'!BD12/50,0))</f>
        <v>#VALUE!</v>
      </c>
      <c r="D19" s="21" t="str">
        <f t="shared" si="0"/>
        <v/>
      </c>
      <c r="E19" s="71" t="str">
        <f>IF(ISBLANK('STP2'!L12),"",'STP2'!L12)</f>
        <v/>
      </c>
      <c r="F19" s="72" t="str">
        <f>IF(ISERROR('STP2'!O12+'STP2'!Z12+'STP2'!AK12+'STP2'!AV12),"",'STP2'!O12+'STP2'!Z12+'STP2'!AK12+'STP2'!AV12)</f>
        <v/>
      </c>
      <c r="G19" s="72" t="str">
        <f>IF(ISERROR('STP2'!Q12+'STP2'!S12+'STP2'!U12+'STP2'!W12+'STP2'!AB12+'STP2'!AD12+'STP2'!AF12+'STP2'!AH12+'STP2'!AM12+'STP2'!AO12+'STP2'!AQ12+'STP2'!AS12+'STP2'!AX12+'STP2'!AZ12+'STP2'!BB12+'STP2'!BD12),"",'STP2'!Q12+'STP2'!S12+'STP2'!U12+'STP2'!W12+'STP2'!AB12+'STP2'!AD12+'STP2'!AF12+'STP2'!AH12+'STP2'!AM12+'STP2'!AO12+'STP2'!AQ12+'STP2'!AS12+'STP2'!AX12+'STP2'!AZ12+'STP2'!BB12+'STP2'!BD12)</f>
        <v/>
      </c>
      <c r="H19" s="72" t="str">
        <f>IF(ISERROR('STP2'!M12+'STP2'!P12+'STP2'!R12+'STP2'!T12+'STP2'!V12+'STP2'!X12+'STP2'!AA12+'STP2'!AC12+'STP2'!AE12+'STP2'!AG12+'STP2'!AI12+'STP2'!AL12+'STP2'!AN12+'STP2'!AP12+'STP2'!AR12+'STP2'!AT12+'STP2'!AW12+'STP2'!AY12+'STP2'!BA12+'STP2'!BC12+'STP2'!BE12),"",'STP2'!M12+'STP2'!P12+'STP2'!R12+'STP2'!T12+'STP2'!V12+'STP2'!X12+'STP2'!AA12+'STP2'!AC12+'STP2'!AE12+'STP2'!AG12+'STP2'!AI12+'STP2'!AL12+'STP2'!AN12+'STP2'!AP12+'STP2'!AR12+'STP2'!AT12+'STP2'!AW12+'STP2'!AY12+'STP2'!BA12+'STP2'!BC12+'STP2'!BE12)</f>
        <v/>
      </c>
      <c r="I19" s="71" t="str">
        <f>IF(ISERROR('STP2'!L12+'STP2'!O12+'STP2'!Z12+'STP2'!AK12+'STP2'!AV12),"",'STP2'!L12+'STP2'!O12+'STP2'!Z12+'STP2'!AK12+'STP2'!AV12)</f>
        <v/>
      </c>
      <c r="J19" s="72" t="str">
        <f>IF(ISERROR('STP2'!M12+'STP2'!P12+'STP2'!AA12+'STP2'!AL12+'STP2'!AW12),"",'STP2'!M12+'STP2'!P12+'STP2'!AA12+'STP2'!AL12+'STP2'!AW12)</f>
        <v/>
      </c>
      <c r="K19" s="72" t="str">
        <f>IF(ISERROR('STP2'!Q12+'STP2'!AB12+'STP2'!AM12+'STP2'!AX12),"",'STP2'!Q12+'STP2'!AB12+'STP2'!AM12+'STP2'!AX12)</f>
        <v/>
      </c>
      <c r="L19" s="110" t="str">
        <f>IF(ISERROR('STP2'!R12+'STP2'!AC12+'STP2'!AN12+'STP2'!AY12),"",'STP2'!R12+'STP2'!AC12+'STP2'!AN12+'STP2'!AY12)</f>
        <v/>
      </c>
      <c r="M19" s="72" t="str">
        <f>IF(ISERROR('STP2'!S12+'STP2'!AD12+'STP2'!AO12+'STP2'!AZ12),"",'STP2'!S12+'STP2'!AD12+'STP2'!AO12+'STP2'!AZ12)</f>
        <v/>
      </c>
      <c r="N19" s="72" t="str">
        <f>IF(ISERROR('STP2'!T12+'STP2'!AE12+'STP2'!AP12+'STP2'!BA12),"",'STP2'!T12+'STP2'!AE12+'STP2'!AP12+'STP2'!BA12)</f>
        <v/>
      </c>
      <c r="O19" s="72" t="str">
        <f>IF(ISERROR('STP2'!U12+'STP2'!AF12+'STP2'!AQ12+'STP2'!BB12),"",'STP2'!U12+'STP2'!AF12+'STP2'!AQ12+'STP2'!BB12)</f>
        <v/>
      </c>
      <c r="P19" s="72" t="str">
        <f>IF(ISERROR('STP2'!V12+'STP2'!AG12+'STP2'!AR12+'STP2'!BC12),"",'STP2'!V12+'STP2'!AG12+'STP2'!AR12+'STP2'!BC12)</f>
        <v/>
      </c>
      <c r="Q19" s="72" t="str">
        <f>IF(ISERROR('STP2'!W12+'STP2'!AH12+'STP2'!AS12+'STP2'!BD12),"",'STP2'!W12+'STP2'!AH12+'STP2'!AS12+'STP2'!BD12)</f>
        <v/>
      </c>
      <c r="R19" s="110" t="str">
        <f>IF(ISERROR('STP2'!X12+'STP2'!AI12+'STP2'!AT12+'STP2'!BE12),"",'STP2'!X12+'STP2'!AI12+'STP2'!AT12+'STP2'!BE12)</f>
        <v/>
      </c>
      <c r="S19" s="111" t="str">
        <f t="shared" si="1"/>
        <v/>
      </c>
      <c r="T19" s="73" t="str">
        <f>IF(ISBLANK('STP2'!K12),"",'STP2'!K12)</f>
        <v/>
      </c>
      <c r="U19" s="72">
        <f t="shared" si="2"/>
        <v>0</v>
      </c>
      <c r="V19" s="72">
        <f t="shared" si="3"/>
        <v>0</v>
      </c>
      <c r="W19" s="72">
        <f t="shared" si="4"/>
        <v>0</v>
      </c>
      <c r="X19" s="72" t="str">
        <f>IF(ISBLANK('STP2'!N12),"",'STP2'!N12)</f>
        <v/>
      </c>
      <c r="Y19" s="72">
        <f t="shared" si="5"/>
        <v>0</v>
      </c>
      <c r="Z19" s="72">
        <f t="shared" si="6"/>
        <v>0</v>
      </c>
      <c r="AA19" s="72">
        <f t="shared" si="7"/>
        <v>0</v>
      </c>
      <c r="AB19" s="72" t="str">
        <f>IF(ISBLANK('STP2'!Y12),"",'STP2'!Y12)</f>
        <v/>
      </c>
      <c r="AC19" s="72">
        <f t="shared" si="8"/>
        <v>0</v>
      </c>
      <c r="AD19" s="72">
        <f t="shared" si="9"/>
        <v>0</v>
      </c>
      <c r="AE19" s="72">
        <f t="shared" si="10"/>
        <v>0</v>
      </c>
      <c r="AF19" s="72" t="str">
        <f>IF(ISBLANK('STP2'!AJ12),"",'STP2'!AJ12)</f>
        <v/>
      </c>
      <c r="AG19" s="72">
        <f t="shared" si="11"/>
        <v>0</v>
      </c>
      <c r="AH19" s="72">
        <f t="shared" si="12"/>
        <v>0</v>
      </c>
      <c r="AI19" s="72">
        <f t="shared" si="13"/>
        <v>0</v>
      </c>
      <c r="AJ19" s="72" t="str">
        <f>IF(ISBLANK('STP2'!AU12),"",'STP2'!AU12)</f>
        <v/>
      </c>
      <c r="AK19" s="72">
        <f t="shared" si="14"/>
        <v>0</v>
      </c>
      <c r="AL19" s="72">
        <f t="shared" si="15"/>
        <v>0</v>
      </c>
      <c r="AM19" s="72">
        <f t="shared" si="16"/>
        <v>0</v>
      </c>
      <c r="AN19" s="72" t="str">
        <f>IF(ISBLANK('STP2'!BF12),"",'STP2'!BF12)</f>
        <v/>
      </c>
      <c r="AO19" s="72" t="str">
        <f>IF(ISBLANK('STP2'!BG12),"",'STP2'!BG12)</f>
        <v/>
      </c>
      <c r="AP19" s="74" t="str">
        <f>IF(ISBLANK('STP2'!BJ12),"",'STP2'!BJ12)</f>
        <v/>
      </c>
      <c r="AQ19" s="2">
        <f t="shared" si="17"/>
        <v>0</v>
      </c>
      <c r="AR19" s="2">
        <f t="shared" si="18"/>
        <v>0</v>
      </c>
      <c r="AS19" s="158">
        <f t="shared" si="19"/>
        <v>0</v>
      </c>
      <c r="AT19" s="164">
        <f t="shared" si="20"/>
        <v>0</v>
      </c>
      <c r="AU19" s="164">
        <f t="shared" si="21"/>
        <v>0</v>
      </c>
      <c r="AV19" s="164">
        <f t="shared" si="22"/>
        <v>0</v>
      </c>
      <c r="AW19" s="164">
        <f t="shared" si="23"/>
        <v>0</v>
      </c>
      <c r="AY19" s="181">
        <f t="shared" si="24"/>
        <v>0</v>
      </c>
      <c r="AZ19" s="168">
        <f t="shared" si="25"/>
        <v>0</v>
      </c>
      <c r="BA19" s="168">
        <f t="shared" si="26"/>
        <v>0</v>
      </c>
      <c r="BB19" s="168">
        <f t="shared" si="27"/>
        <v>0</v>
      </c>
      <c r="BC19" s="168">
        <f t="shared" si="28"/>
        <v>0</v>
      </c>
      <c r="BE19" s="230" t="str">
        <f t="shared" si="29"/>
        <v/>
      </c>
      <c r="BF19" s="230" t="str">
        <f>'STP2'!CH12</f>
        <v/>
      </c>
      <c r="BG19" s="230" t="str">
        <f>'STP2'!CJ12</f>
        <v/>
      </c>
    </row>
    <row r="20" spans="1:59" x14ac:dyDescent="0.3">
      <c r="A20" s="18" t="str">
        <f>IF(ISBLANK('STP2'!I13),"",'STP2'!I13)</f>
        <v/>
      </c>
      <c r="B20" s="8" t="str">
        <f>IF(ISBLANK('STP2'!J13),"",'STP2'!J13)</f>
        <v/>
      </c>
      <c r="C20" s="8" t="e">
        <f>IF(ISBLANK('STP2'!L13),"",ROUNDUP('STP2'!L13/50,0)+ROUNDUP('STP2'!O13/50,0)+ROUNDUP('STP2'!Q13/50,0)+ROUNDUP('STP2'!S13/50,0)+ROUNDUP('STP2'!U13/50,0)+ROUNDUP('STP2'!W13/50,0)+ROUNDUP('STP2'!Z13/50,0)+ROUNDUP('STP2'!AB13/50,0)+ROUNDUP('STP2'!AD13/50,0)+ROUNDUP('STP2'!AF13/50,0)+ROUNDUP('STP2'!AH13/50,0)+ROUNDUP('STP2'!AK13/50,0)+ROUNDUP('STP2'!AM13/50,0)+ROUNDUP('STP2'!AO13/50,0)+ROUNDUP('STP2'!AQ13/50,0)+ROUNDUP('STP2'!AS13/50,0)+ROUNDUP('STP2'!AV13/50,0)+ROUNDUP('STP2'!AX13/50,0)+ROUNDUP('STP2'!AZ13/50,0)+ROUNDUP('STP2'!BB13/50,0)+ROUNDUP('STP2'!BD13/50,0))</f>
        <v>#VALUE!</v>
      </c>
      <c r="D20" s="21" t="str">
        <f t="shared" si="0"/>
        <v/>
      </c>
      <c r="E20" s="71" t="str">
        <f>IF(ISBLANK('STP2'!L13),"",'STP2'!L13)</f>
        <v/>
      </c>
      <c r="F20" s="72" t="str">
        <f>IF(ISERROR('STP2'!O13+'STP2'!Z13+'STP2'!AK13+'STP2'!AV13),"",'STP2'!O13+'STP2'!Z13+'STP2'!AK13+'STP2'!AV13)</f>
        <v/>
      </c>
      <c r="G20" s="72" t="str">
        <f>IF(ISERROR('STP2'!Q13+'STP2'!S13+'STP2'!U13+'STP2'!W13+'STP2'!AB13+'STP2'!AD13+'STP2'!AF13+'STP2'!AH13+'STP2'!AM13+'STP2'!AO13+'STP2'!AQ13+'STP2'!AS13+'STP2'!AX13+'STP2'!AZ13+'STP2'!BB13+'STP2'!BD13),"",'STP2'!Q13+'STP2'!S13+'STP2'!U13+'STP2'!W13+'STP2'!AB13+'STP2'!AD13+'STP2'!AF13+'STP2'!AH13+'STP2'!AM13+'STP2'!AO13+'STP2'!AQ13+'STP2'!AS13+'STP2'!AX13+'STP2'!AZ13+'STP2'!BB13+'STP2'!BD13)</f>
        <v/>
      </c>
      <c r="H20" s="72" t="str">
        <f>IF(ISERROR('STP2'!M13+'STP2'!P13+'STP2'!R13+'STP2'!T13+'STP2'!V13+'STP2'!X13+'STP2'!AA13+'STP2'!AC13+'STP2'!AE13+'STP2'!AG13+'STP2'!AI13+'STP2'!AL13+'STP2'!AN13+'STP2'!AP13+'STP2'!AR13+'STP2'!AT13+'STP2'!AW13+'STP2'!AY13+'STP2'!BA13+'STP2'!BC13+'STP2'!BE13),"",'STP2'!M13+'STP2'!P13+'STP2'!R13+'STP2'!T13+'STP2'!V13+'STP2'!X13+'STP2'!AA13+'STP2'!AC13+'STP2'!AE13+'STP2'!AG13+'STP2'!AI13+'STP2'!AL13+'STP2'!AN13+'STP2'!AP13+'STP2'!AR13+'STP2'!AT13+'STP2'!AW13+'STP2'!AY13+'STP2'!BA13+'STP2'!BC13+'STP2'!BE13)</f>
        <v/>
      </c>
      <c r="I20" s="71" t="str">
        <f>IF(ISERROR('STP2'!L13+'STP2'!O13+'STP2'!Z13+'STP2'!AK13+'STP2'!AV13),"",'STP2'!L13+'STP2'!O13+'STP2'!Z13+'STP2'!AK13+'STP2'!AV13)</f>
        <v/>
      </c>
      <c r="J20" s="72" t="str">
        <f>IF(ISERROR('STP2'!M13+'STP2'!P13+'STP2'!AA13+'STP2'!AL13+'STP2'!AW13),"",'STP2'!M13+'STP2'!P13+'STP2'!AA13+'STP2'!AL13+'STP2'!AW13)</f>
        <v/>
      </c>
      <c r="K20" s="72" t="str">
        <f>IF(ISERROR('STP2'!Q13+'STP2'!AB13+'STP2'!AM13+'STP2'!AX13),"",'STP2'!Q13+'STP2'!AB13+'STP2'!AM13+'STP2'!AX13)</f>
        <v/>
      </c>
      <c r="L20" s="110" t="str">
        <f>IF(ISERROR('STP2'!R13+'STP2'!AC13+'STP2'!AN13+'STP2'!AY13),"",'STP2'!R13+'STP2'!AC13+'STP2'!AN13+'STP2'!AY13)</f>
        <v/>
      </c>
      <c r="M20" s="72" t="str">
        <f>IF(ISERROR('STP2'!S13+'STP2'!AD13+'STP2'!AO13+'STP2'!AZ13),"",'STP2'!S13+'STP2'!AD13+'STP2'!AO13+'STP2'!AZ13)</f>
        <v/>
      </c>
      <c r="N20" s="72" t="str">
        <f>IF(ISERROR('STP2'!T13+'STP2'!AE13+'STP2'!AP13+'STP2'!BA13),"",'STP2'!T13+'STP2'!AE13+'STP2'!AP13+'STP2'!BA13)</f>
        <v/>
      </c>
      <c r="O20" s="72" t="str">
        <f>IF(ISERROR('STP2'!U13+'STP2'!AF13+'STP2'!AQ13+'STP2'!BB13),"",'STP2'!U13+'STP2'!AF13+'STP2'!AQ13+'STP2'!BB13)</f>
        <v/>
      </c>
      <c r="P20" s="72" t="str">
        <f>IF(ISERROR('STP2'!V13+'STP2'!AG13+'STP2'!AR13+'STP2'!BC13),"",'STP2'!V13+'STP2'!AG13+'STP2'!AR13+'STP2'!BC13)</f>
        <v/>
      </c>
      <c r="Q20" s="72" t="str">
        <f>IF(ISERROR('STP2'!W13+'STP2'!AH13+'STP2'!AS13+'STP2'!BD13),"",'STP2'!W13+'STP2'!AH13+'STP2'!AS13+'STP2'!BD13)</f>
        <v/>
      </c>
      <c r="R20" s="110" t="str">
        <f>IF(ISERROR('STP2'!X13+'STP2'!AI13+'STP2'!AT13+'STP2'!BE13),"",'STP2'!X13+'STP2'!AI13+'STP2'!AT13+'STP2'!BE13)</f>
        <v/>
      </c>
      <c r="S20" s="111" t="str">
        <f t="shared" si="1"/>
        <v/>
      </c>
      <c r="T20" s="73" t="str">
        <f>IF(ISBLANK('STP2'!K13),"",'STP2'!K13)</f>
        <v/>
      </c>
      <c r="U20" s="72">
        <f t="shared" si="2"/>
        <v>0</v>
      </c>
      <c r="V20" s="72">
        <f t="shared" si="3"/>
        <v>0</v>
      </c>
      <c r="W20" s="72">
        <f t="shared" si="4"/>
        <v>0</v>
      </c>
      <c r="X20" s="72" t="str">
        <f>IF(ISBLANK('STP2'!N13),"",'STP2'!N13)</f>
        <v/>
      </c>
      <c r="Y20" s="72">
        <f t="shared" si="5"/>
        <v>0</v>
      </c>
      <c r="Z20" s="72">
        <f t="shared" si="6"/>
        <v>0</v>
      </c>
      <c r="AA20" s="72">
        <f t="shared" si="7"/>
        <v>0</v>
      </c>
      <c r="AB20" s="72" t="str">
        <f>IF(ISBLANK('STP2'!Y13),"",'STP2'!Y13)</f>
        <v/>
      </c>
      <c r="AC20" s="72">
        <f t="shared" si="8"/>
        <v>0</v>
      </c>
      <c r="AD20" s="72">
        <f t="shared" si="9"/>
        <v>0</v>
      </c>
      <c r="AE20" s="72">
        <f t="shared" si="10"/>
        <v>0</v>
      </c>
      <c r="AF20" s="72" t="str">
        <f>IF(ISBLANK('STP2'!AJ13),"",'STP2'!AJ13)</f>
        <v/>
      </c>
      <c r="AG20" s="72">
        <f t="shared" si="11"/>
        <v>0</v>
      </c>
      <c r="AH20" s="72">
        <f t="shared" si="12"/>
        <v>0</v>
      </c>
      <c r="AI20" s="72">
        <f t="shared" si="13"/>
        <v>0</v>
      </c>
      <c r="AJ20" s="72" t="str">
        <f>IF(ISBLANK('STP2'!AU13),"",'STP2'!AU13)</f>
        <v/>
      </c>
      <c r="AK20" s="72">
        <f t="shared" si="14"/>
        <v>0</v>
      </c>
      <c r="AL20" s="72">
        <f t="shared" si="15"/>
        <v>0</v>
      </c>
      <c r="AM20" s="72">
        <f t="shared" si="16"/>
        <v>0</v>
      </c>
      <c r="AN20" s="72" t="str">
        <f>IF(ISBLANK('STP2'!BF13),"",'STP2'!BF13)</f>
        <v/>
      </c>
      <c r="AO20" s="72" t="str">
        <f>IF(ISBLANK('STP2'!BG13),"",'STP2'!BG13)</f>
        <v/>
      </c>
      <c r="AP20" s="74" t="str">
        <f>IF(ISBLANK('STP2'!BJ13),"",'STP2'!BJ13)</f>
        <v/>
      </c>
      <c r="AQ20" s="2">
        <f t="shared" si="17"/>
        <v>0</v>
      </c>
      <c r="AR20" s="2">
        <f t="shared" si="18"/>
        <v>0</v>
      </c>
      <c r="AS20" s="158">
        <f t="shared" si="19"/>
        <v>0</v>
      </c>
      <c r="AT20" s="164">
        <f t="shared" si="20"/>
        <v>0</v>
      </c>
      <c r="AU20" s="164">
        <f t="shared" si="21"/>
        <v>0</v>
      </c>
      <c r="AV20" s="164">
        <f t="shared" si="22"/>
        <v>0</v>
      </c>
      <c r="AW20" s="164">
        <f t="shared" si="23"/>
        <v>0</v>
      </c>
      <c r="AY20" s="181">
        <f t="shared" si="24"/>
        <v>0</v>
      </c>
      <c r="AZ20" s="168">
        <f t="shared" si="25"/>
        <v>0</v>
      </c>
      <c r="BA20" s="168">
        <f t="shared" si="26"/>
        <v>0</v>
      </c>
      <c r="BB20" s="168">
        <f t="shared" si="27"/>
        <v>0</v>
      </c>
      <c r="BC20" s="168">
        <f t="shared" si="28"/>
        <v>0</v>
      </c>
      <c r="BE20" s="230" t="str">
        <f t="shared" si="29"/>
        <v/>
      </c>
      <c r="BF20" s="230" t="str">
        <f>'STP2'!CH13</f>
        <v/>
      </c>
      <c r="BG20" s="230" t="str">
        <f>'STP2'!CJ13</f>
        <v/>
      </c>
    </row>
    <row r="21" spans="1:59" x14ac:dyDescent="0.3">
      <c r="A21" s="18" t="str">
        <f>IF(ISBLANK('STP2'!I14),"",'STP2'!I14)</f>
        <v/>
      </c>
      <c r="B21" s="8" t="str">
        <f>IF(ISBLANK('STP2'!J14),"",'STP2'!J14)</f>
        <v/>
      </c>
      <c r="C21" s="8" t="e">
        <f>IF(ISBLANK('STP2'!L14),"",ROUNDUP('STP2'!L14/50,0)+ROUNDUP('STP2'!O14/50,0)+ROUNDUP('STP2'!Q14/50,0)+ROUNDUP('STP2'!S14/50,0)+ROUNDUP('STP2'!U14/50,0)+ROUNDUP('STP2'!W14/50,0)+ROUNDUP('STP2'!Z14/50,0)+ROUNDUP('STP2'!AB14/50,0)+ROUNDUP('STP2'!AD14/50,0)+ROUNDUP('STP2'!AF14/50,0)+ROUNDUP('STP2'!AH14/50,0)+ROUNDUP('STP2'!AK14/50,0)+ROUNDUP('STP2'!AM14/50,0)+ROUNDUP('STP2'!AO14/50,0)+ROUNDUP('STP2'!AQ14/50,0)+ROUNDUP('STP2'!AS14/50,0)+ROUNDUP('STP2'!AV14/50,0)+ROUNDUP('STP2'!AX14/50,0)+ROUNDUP('STP2'!AZ14/50,0)+ROUNDUP('STP2'!BB14/50,0)+ROUNDUP('STP2'!BD14/50,0))</f>
        <v>#VALUE!</v>
      </c>
      <c r="D21" s="21" t="str">
        <f t="shared" si="0"/>
        <v/>
      </c>
      <c r="E21" s="71" t="str">
        <f>IF(ISBLANK('STP2'!L14),"",'STP2'!L14)</f>
        <v/>
      </c>
      <c r="F21" s="72" t="str">
        <f>IF(ISERROR('STP2'!O14+'STP2'!Z14+'STP2'!AK14+'STP2'!AV14),"",'STP2'!O14+'STP2'!Z14+'STP2'!AK14+'STP2'!AV14)</f>
        <v/>
      </c>
      <c r="G21" s="72" t="str">
        <f>IF(ISERROR('STP2'!Q14+'STP2'!S14+'STP2'!U14+'STP2'!W14+'STP2'!AB14+'STP2'!AD14+'STP2'!AF14+'STP2'!AH14+'STP2'!AM14+'STP2'!AO14+'STP2'!AQ14+'STP2'!AS14+'STP2'!AX14+'STP2'!AZ14+'STP2'!BB14+'STP2'!BD14),"",'STP2'!Q14+'STP2'!S14+'STP2'!U14+'STP2'!W14+'STP2'!AB14+'STP2'!AD14+'STP2'!AF14+'STP2'!AH14+'STP2'!AM14+'STP2'!AO14+'STP2'!AQ14+'STP2'!AS14+'STP2'!AX14+'STP2'!AZ14+'STP2'!BB14+'STP2'!BD14)</f>
        <v/>
      </c>
      <c r="H21" s="72" t="str">
        <f>IF(ISERROR('STP2'!M14+'STP2'!P14+'STP2'!R14+'STP2'!T14+'STP2'!V14+'STP2'!X14+'STP2'!AA14+'STP2'!AC14+'STP2'!AE14+'STP2'!AG14+'STP2'!AI14+'STP2'!AL14+'STP2'!AN14+'STP2'!AP14+'STP2'!AR14+'STP2'!AT14+'STP2'!AW14+'STP2'!AY14+'STP2'!BA14+'STP2'!BC14+'STP2'!BE14),"",'STP2'!M14+'STP2'!P14+'STP2'!R14+'STP2'!T14+'STP2'!V14+'STP2'!X14+'STP2'!AA14+'STP2'!AC14+'STP2'!AE14+'STP2'!AG14+'STP2'!AI14+'STP2'!AL14+'STP2'!AN14+'STP2'!AP14+'STP2'!AR14+'STP2'!AT14+'STP2'!AW14+'STP2'!AY14+'STP2'!BA14+'STP2'!BC14+'STP2'!BE14)</f>
        <v/>
      </c>
      <c r="I21" s="71" t="str">
        <f>IF(ISERROR('STP2'!L14+'STP2'!O14+'STP2'!Z14+'STP2'!AK14+'STP2'!AV14),"",'STP2'!L14+'STP2'!O14+'STP2'!Z14+'STP2'!AK14+'STP2'!AV14)</f>
        <v/>
      </c>
      <c r="J21" s="72" t="str">
        <f>IF(ISERROR('STP2'!M14+'STP2'!P14+'STP2'!AA14+'STP2'!AL14+'STP2'!AW14),"",'STP2'!M14+'STP2'!P14+'STP2'!AA14+'STP2'!AL14+'STP2'!AW14)</f>
        <v/>
      </c>
      <c r="K21" s="72" t="str">
        <f>IF(ISERROR('STP2'!Q14+'STP2'!AB14+'STP2'!AM14+'STP2'!AX14),"",'STP2'!Q14+'STP2'!AB14+'STP2'!AM14+'STP2'!AX14)</f>
        <v/>
      </c>
      <c r="L21" s="110" t="str">
        <f>IF(ISERROR('STP2'!R14+'STP2'!AC14+'STP2'!AN14+'STP2'!AY14),"",'STP2'!R14+'STP2'!AC14+'STP2'!AN14+'STP2'!AY14)</f>
        <v/>
      </c>
      <c r="M21" s="72" t="str">
        <f>IF(ISERROR('STP2'!S14+'STP2'!AD14+'STP2'!AO14+'STP2'!AZ14),"",'STP2'!S14+'STP2'!AD14+'STP2'!AO14+'STP2'!AZ14)</f>
        <v/>
      </c>
      <c r="N21" s="72" t="str">
        <f>IF(ISERROR('STP2'!T14+'STP2'!AE14+'STP2'!AP14+'STP2'!BA14),"",'STP2'!T14+'STP2'!AE14+'STP2'!AP14+'STP2'!BA14)</f>
        <v/>
      </c>
      <c r="O21" s="72" t="str">
        <f>IF(ISERROR('STP2'!U14+'STP2'!AF14+'STP2'!AQ14+'STP2'!BB14),"",'STP2'!U14+'STP2'!AF14+'STP2'!AQ14+'STP2'!BB14)</f>
        <v/>
      </c>
      <c r="P21" s="72" t="str">
        <f>IF(ISERROR('STP2'!V14+'STP2'!AG14+'STP2'!AR14+'STP2'!BC14),"",'STP2'!V14+'STP2'!AG14+'STP2'!AR14+'STP2'!BC14)</f>
        <v/>
      </c>
      <c r="Q21" s="72" t="str">
        <f>IF(ISERROR('STP2'!W14+'STP2'!AH14+'STP2'!AS14+'STP2'!BD14),"",'STP2'!W14+'STP2'!AH14+'STP2'!AS14+'STP2'!BD14)</f>
        <v/>
      </c>
      <c r="R21" s="110" t="str">
        <f>IF(ISERROR('STP2'!X14+'STP2'!AI14+'STP2'!AT14+'STP2'!BE14),"",'STP2'!X14+'STP2'!AI14+'STP2'!AT14+'STP2'!BE14)</f>
        <v/>
      </c>
      <c r="S21" s="111" t="str">
        <f t="shared" si="1"/>
        <v/>
      </c>
      <c r="T21" s="73" t="str">
        <f>IF(ISBLANK('STP2'!K14),"",'STP2'!K14)</f>
        <v/>
      </c>
      <c r="U21" s="72">
        <f t="shared" si="2"/>
        <v>0</v>
      </c>
      <c r="V21" s="72">
        <f t="shared" si="3"/>
        <v>0</v>
      </c>
      <c r="W21" s="72">
        <f t="shared" si="4"/>
        <v>0</v>
      </c>
      <c r="X21" s="72" t="str">
        <f>IF(ISBLANK('STP2'!N14),"",'STP2'!N14)</f>
        <v/>
      </c>
      <c r="Y21" s="72">
        <f t="shared" si="5"/>
        <v>0</v>
      </c>
      <c r="Z21" s="72">
        <f t="shared" si="6"/>
        <v>0</v>
      </c>
      <c r="AA21" s="72">
        <f t="shared" si="7"/>
        <v>0</v>
      </c>
      <c r="AB21" s="72" t="str">
        <f>IF(ISBLANK('STP2'!Y14),"",'STP2'!Y14)</f>
        <v/>
      </c>
      <c r="AC21" s="72">
        <f t="shared" si="8"/>
        <v>0</v>
      </c>
      <c r="AD21" s="72">
        <f t="shared" si="9"/>
        <v>0</v>
      </c>
      <c r="AE21" s="72">
        <f t="shared" si="10"/>
        <v>0</v>
      </c>
      <c r="AF21" s="72" t="str">
        <f>IF(ISBLANK('STP2'!AJ14),"",'STP2'!AJ14)</f>
        <v/>
      </c>
      <c r="AG21" s="72">
        <f t="shared" si="11"/>
        <v>0</v>
      </c>
      <c r="AH21" s="72">
        <f t="shared" si="12"/>
        <v>0</v>
      </c>
      <c r="AI21" s="72">
        <f t="shared" si="13"/>
        <v>0</v>
      </c>
      <c r="AJ21" s="72" t="str">
        <f>IF(ISBLANK('STP2'!AU14),"",'STP2'!AU14)</f>
        <v/>
      </c>
      <c r="AK21" s="72">
        <f t="shared" si="14"/>
        <v>0</v>
      </c>
      <c r="AL21" s="72">
        <f t="shared" si="15"/>
        <v>0</v>
      </c>
      <c r="AM21" s="72">
        <f t="shared" si="16"/>
        <v>0</v>
      </c>
      <c r="AN21" s="72" t="str">
        <f>IF(ISBLANK('STP2'!BF14),"",'STP2'!BF14)</f>
        <v/>
      </c>
      <c r="AO21" s="72" t="str">
        <f>IF(ISBLANK('STP2'!BG14),"",'STP2'!BG14)</f>
        <v/>
      </c>
      <c r="AP21" s="74" t="str">
        <f>IF(ISBLANK('STP2'!BJ14),"",'STP2'!BJ14)</f>
        <v/>
      </c>
      <c r="AQ21" s="2">
        <f>IF(ISNUMBER(SEARCH("-D",B21)),1,0)</f>
        <v>0</v>
      </c>
      <c r="AR21" s="2">
        <f t="shared" si="18"/>
        <v>0</v>
      </c>
      <c r="AS21" s="158">
        <f t="shared" si="19"/>
        <v>0</v>
      </c>
      <c r="AT21" s="164">
        <f t="shared" si="20"/>
        <v>0</v>
      </c>
      <c r="AU21" s="164">
        <f t="shared" si="21"/>
        <v>0</v>
      </c>
      <c r="AV21" s="164">
        <f t="shared" si="22"/>
        <v>0</v>
      </c>
      <c r="AW21" s="164">
        <f t="shared" si="23"/>
        <v>0</v>
      </c>
      <c r="AY21" s="181">
        <f t="shared" si="24"/>
        <v>0</v>
      </c>
      <c r="AZ21" s="168">
        <f t="shared" si="25"/>
        <v>0</v>
      </c>
      <c r="BA21" s="168">
        <f t="shared" si="26"/>
        <v>0</v>
      </c>
      <c r="BB21" s="168">
        <f t="shared" si="27"/>
        <v>0</v>
      </c>
      <c r="BC21" s="168">
        <f t="shared" si="28"/>
        <v>0</v>
      </c>
      <c r="BE21" s="230" t="str">
        <f t="shared" si="29"/>
        <v/>
      </c>
      <c r="BF21" s="230" t="str">
        <f>'STP2'!CH14</f>
        <v/>
      </c>
      <c r="BG21" s="230" t="str">
        <f>'STP2'!CJ14</f>
        <v/>
      </c>
    </row>
    <row r="22" spans="1:59" x14ac:dyDescent="0.3">
      <c r="A22" s="18" t="str">
        <f>IF(ISBLANK('STP2'!I15),"",'STP2'!I15)</f>
        <v/>
      </c>
      <c r="B22" s="8" t="str">
        <f>IF(ISBLANK('STP2'!J15),"",'STP2'!J15)</f>
        <v/>
      </c>
      <c r="C22" s="8" t="e">
        <f>IF(ISBLANK('STP2'!L15),"",ROUNDUP('STP2'!L15/50,0)+ROUNDUP('STP2'!O15/50,0)+ROUNDUP('STP2'!Q15/50,0)+ROUNDUP('STP2'!S15/50,0)+ROUNDUP('STP2'!U15/50,0)+ROUNDUP('STP2'!W15/50,0)+ROUNDUP('STP2'!Z15/50,0)+ROUNDUP('STP2'!AB15/50,0)+ROUNDUP('STP2'!AD15/50,0)+ROUNDUP('STP2'!AF15/50,0)+ROUNDUP('STP2'!AH15/50,0)+ROUNDUP('STP2'!AK15/50,0)+ROUNDUP('STP2'!AM15/50,0)+ROUNDUP('STP2'!AO15/50,0)+ROUNDUP('STP2'!AQ15/50,0)+ROUNDUP('STP2'!AS15/50,0)+ROUNDUP('STP2'!AV15/50,0)+ROUNDUP('STP2'!AX15/50,0)+ROUNDUP('STP2'!AZ15/50,0)+ROUNDUP('STP2'!BB15/50,0)+ROUNDUP('STP2'!BD15/50,0))</f>
        <v>#VALUE!</v>
      </c>
      <c r="D22" s="21" t="str">
        <f t="shared" si="0"/>
        <v/>
      </c>
      <c r="E22" s="71" t="str">
        <f>IF(ISBLANK('STP2'!L15),"",'STP2'!L15)</f>
        <v/>
      </c>
      <c r="F22" s="72" t="str">
        <f>IF(ISERROR('STP2'!O15+'STP2'!Z15+'STP2'!AK15+'STP2'!AV15),"",'STP2'!O15+'STP2'!Z15+'STP2'!AK15+'STP2'!AV15)</f>
        <v/>
      </c>
      <c r="G22" s="72" t="str">
        <f>IF(ISERROR('STP2'!Q15+'STP2'!S15+'STP2'!U15+'STP2'!W15+'STP2'!AB15+'STP2'!AD15+'STP2'!AF15+'STP2'!AH15+'STP2'!AM15+'STP2'!AO15+'STP2'!AQ15+'STP2'!AS15+'STP2'!AX15+'STP2'!AZ15+'STP2'!BB15+'STP2'!BD15),"",'STP2'!Q15+'STP2'!S15+'STP2'!U15+'STP2'!W15+'STP2'!AB15+'STP2'!AD15+'STP2'!AF15+'STP2'!AH15+'STP2'!AM15+'STP2'!AO15+'STP2'!AQ15+'STP2'!AS15+'STP2'!AX15+'STP2'!AZ15+'STP2'!BB15+'STP2'!BD15)</f>
        <v/>
      </c>
      <c r="H22" s="72" t="str">
        <f>IF(ISERROR('STP2'!M15+'STP2'!P15+'STP2'!R15+'STP2'!T15+'STP2'!V15+'STP2'!X15+'STP2'!AA15+'STP2'!AC15+'STP2'!AE15+'STP2'!AG15+'STP2'!AI15+'STP2'!AL15+'STP2'!AN15+'STP2'!AP15+'STP2'!AR15+'STP2'!AT15+'STP2'!AW15+'STP2'!AY15+'STP2'!BA15+'STP2'!BC15+'STP2'!BE15),"",'STP2'!M15+'STP2'!P15+'STP2'!R15+'STP2'!T15+'STP2'!V15+'STP2'!X15+'STP2'!AA15+'STP2'!AC15+'STP2'!AE15+'STP2'!AG15+'STP2'!AI15+'STP2'!AL15+'STP2'!AN15+'STP2'!AP15+'STP2'!AR15+'STP2'!AT15+'STP2'!AW15+'STP2'!AY15+'STP2'!BA15+'STP2'!BC15+'STP2'!BE15)</f>
        <v/>
      </c>
      <c r="I22" s="71" t="str">
        <f>IF(ISERROR('STP2'!L15+'STP2'!O15+'STP2'!Z15+'STP2'!AK15+'STP2'!AV15),"",'STP2'!L15+'STP2'!O15+'STP2'!Z15+'STP2'!AK15+'STP2'!AV15)</f>
        <v/>
      </c>
      <c r="J22" s="72" t="str">
        <f>IF(ISERROR('STP2'!M15+'STP2'!P15+'STP2'!AA15+'STP2'!AL15+'STP2'!AW15),"",'STP2'!M15+'STP2'!P15+'STP2'!AA15+'STP2'!AL15+'STP2'!AW15)</f>
        <v/>
      </c>
      <c r="K22" s="72" t="str">
        <f>IF(ISERROR('STP2'!Q15+'STP2'!AB15+'STP2'!AM15+'STP2'!AX15),"",'STP2'!Q15+'STP2'!AB15+'STP2'!AM15+'STP2'!AX15)</f>
        <v/>
      </c>
      <c r="L22" s="110" t="str">
        <f>IF(ISERROR('STP2'!R15+'STP2'!AC15+'STP2'!AN15+'STP2'!AY15),"",'STP2'!R15+'STP2'!AC15+'STP2'!AN15+'STP2'!AY15)</f>
        <v/>
      </c>
      <c r="M22" s="72" t="str">
        <f>IF(ISERROR('STP2'!S15+'STP2'!AD15+'STP2'!AO15+'STP2'!AZ15),"",'STP2'!S15+'STP2'!AD15+'STP2'!AO15+'STP2'!AZ15)</f>
        <v/>
      </c>
      <c r="N22" s="72" t="str">
        <f>IF(ISERROR('STP2'!T15+'STP2'!AE15+'STP2'!AP15+'STP2'!BA15),"",'STP2'!T15+'STP2'!AE15+'STP2'!AP15+'STP2'!BA15)</f>
        <v/>
      </c>
      <c r="O22" s="72" t="str">
        <f>IF(ISERROR('STP2'!U15+'STP2'!AF15+'STP2'!AQ15+'STP2'!BB15),"",'STP2'!U15+'STP2'!AF15+'STP2'!AQ15+'STP2'!BB15)</f>
        <v/>
      </c>
      <c r="P22" s="72" t="str">
        <f>IF(ISERROR('STP2'!V15+'STP2'!AG15+'STP2'!AR15+'STP2'!BC15),"",'STP2'!V15+'STP2'!AG15+'STP2'!AR15+'STP2'!BC15)</f>
        <v/>
      </c>
      <c r="Q22" s="72" t="str">
        <f>IF(ISERROR('STP2'!W15+'STP2'!AH15+'STP2'!AS15+'STP2'!BD15),"",'STP2'!W15+'STP2'!AH15+'STP2'!AS15+'STP2'!BD15)</f>
        <v/>
      </c>
      <c r="R22" s="110" t="str">
        <f>IF(ISERROR('STP2'!X15+'STP2'!AI15+'STP2'!AT15+'STP2'!BE15),"",'STP2'!X15+'STP2'!AI15+'STP2'!AT15+'STP2'!BE15)</f>
        <v/>
      </c>
      <c r="S22" s="111" t="str">
        <f t="shared" si="1"/>
        <v/>
      </c>
      <c r="T22" s="73" t="str">
        <f>IF(ISBLANK('STP2'!K15),"",'STP2'!K15)</f>
        <v/>
      </c>
      <c r="U22" s="72">
        <f t="shared" si="2"/>
        <v>0</v>
      </c>
      <c r="V22" s="72">
        <f t="shared" si="3"/>
        <v>0</v>
      </c>
      <c r="W22" s="72">
        <f t="shared" si="4"/>
        <v>0</v>
      </c>
      <c r="X22" s="72" t="str">
        <f>IF(ISBLANK('STP2'!N15),"",'STP2'!N15)</f>
        <v/>
      </c>
      <c r="Y22" s="72">
        <f t="shared" si="5"/>
        <v>0</v>
      </c>
      <c r="Z22" s="72">
        <f t="shared" si="6"/>
        <v>0</v>
      </c>
      <c r="AA22" s="72">
        <f t="shared" si="7"/>
        <v>0</v>
      </c>
      <c r="AB22" s="72" t="str">
        <f>IF(ISBLANK('STP2'!Y15),"",'STP2'!Y15)</f>
        <v/>
      </c>
      <c r="AC22" s="72">
        <f t="shared" si="8"/>
        <v>0</v>
      </c>
      <c r="AD22" s="72">
        <f t="shared" si="9"/>
        <v>0</v>
      </c>
      <c r="AE22" s="72">
        <f t="shared" si="10"/>
        <v>0</v>
      </c>
      <c r="AF22" s="72" t="str">
        <f>IF(ISBLANK('STP2'!AJ15),"",'STP2'!AJ15)</f>
        <v/>
      </c>
      <c r="AG22" s="72">
        <f t="shared" si="11"/>
        <v>0</v>
      </c>
      <c r="AH22" s="72">
        <f t="shared" si="12"/>
        <v>0</v>
      </c>
      <c r="AI22" s="72">
        <f t="shared" si="13"/>
        <v>0</v>
      </c>
      <c r="AJ22" s="72" t="str">
        <f>IF(ISBLANK('STP2'!AU15),"",'STP2'!AU15)</f>
        <v/>
      </c>
      <c r="AK22" s="72">
        <f t="shared" si="14"/>
        <v>0</v>
      </c>
      <c r="AL22" s="72">
        <f t="shared" si="15"/>
        <v>0</v>
      </c>
      <c r="AM22" s="72">
        <f t="shared" si="16"/>
        <v>0</v>
      </c>
      <c r="AN22" s="72" t="str">
        <f>IF(ISBLANK('STP2'!BF15),"",'STP2'!BF15)</f>
        <v/>
      </c>
      <c r="AO22" s="72" t="str">
        <f>IF(ISBLANK('STP2'!BG15),"",'STP2'!BG15)</f>
        <v/>
      </c>
      <c r="AP22" s="74" t="str">
        <f>IF(ISBLANK('STP2'!BJ15),"",'STP2'!BJ15)</f>
        <v/>
      </c>
      <c r="AQ22" s="2">
        <f t="shared" si="17"/>
        <v>0</v>
      </c>
      <c r="AR22" s="2">
        <f t="shared" si="18"/>
        <v>0</v>
      </c>
      <c r="AS22" s="158">
        <f t="shared" si="19"/>
        <v>0</v>
      </c>
      <c r="AT22" s="164">
        <f t="shared" si="20"/>
        <v>0</v>
      </c>
      <c r="AU22" s="164">
        <f t="shared" si="21"/>
        <v>0</v>
      </c>
      <c r="AV22" s="164">
        <f t="shared" si="22"/>
        <v>0</v>
      </c>
      <c r="AW22" s="164">
        <f t="shared" si="23"/>
        <v>0</v>
      </c>
      <c r="AY22" s="181">
        <f t="shared" si="24"/>
        <v>0</v>
      </c>
      <c r="AZ22" s="168">
        <f t="shared" si="25"/>
        <v>0</v>
      </c>
      <c r="BA22" s="168">
        <f t="shared" si="26"/>
        <v>0</v>
      </c>
      <c r="BB22" s="168">
        <f t="shared" si="27"/>
        <v>0</v>
      </c>
      <c r="BC22" s="168">
        <f t="shared" si="28"/>
        <v>0</v>
      </c>
      <c r="BE22" s="230" t="str">
        <f t="shared" si="29"/>
        <v/>
      </c>
      <c r="BF22" s="230" t="str">
        <f>'STP2'!CH15</f>
        <v/>
      </c>
      <c r="BG22" s="230" t="str">
        <f>'STP2'!CJ15</f>
        <v/>
      </c>
    </row>
    <row r="23" spans="1:59" x14ac:dyDescent="0.3">
      <c r="A23" s="18" t="str">
        <f>IF(ISBLANK('STP2'!I16),"",'STP2'!I16)</f>
        <v/>
      </c>
      <c r="B23" s="8" t="str">
        <f>IF(ISBLANK('STP2'!J16),"",'STP2'!J16)</f>
        <v/>
      </c>
      <c r="C23" s="8" t="e">
        <f>IF(ISBLANK('STP2'!L16),"",ROUNDUP('STP2'!L16/50,0)+ROUNDUP('STP2'!O16/50,0)+ROUNDUP('STP2'!Q16/50,0)+ROUNDUP('STP2'!S16/50,0)+ROUNDUP('STP2'!U16/50,0)+ROUNDUP('STP2'!W16/50,0)+ROUNDUP('STP2'!Z16/50,0)+ROUNDUP('STP2'!AB16/50,0)+ROUNDUP('STP2'!AD16/50,0)+ROUNDUP('STP2'!AF16/50,0)+ROUNDUP('STP2'!AH16/50,0)+ROUNDUP('STP2'!AK16/50,0)+ROUNDUP('STP2'!AM16/50,0)+ROUNDUP('STP2'!AO16/50,0)+ROUNDUP('STP2'!AQ16/50,0)+ROUNDUP('STP2'!AS16/50,0)+ROUNDUP('STP2'!AV16/50,0)+ROUNDUP('STP2'!AX16/50,0)+ROUNDUP('STP2'!AZ16/50,0)+ROUNDUP('STP2'!BB16/50,0)+ROUNDUP('STP2'!BD16/50,0))</f>
        <v>#VALUE!</v>
      </c>
      <c r="D23" s="21" t="str">
        <f t="shared" si="0"/>
        <v/>
      </c>
      <c r="E23" s="71" t="str">
        <f>IF(ISBLANK('STP2'!L16),"",'STP2'!L16)</f>
        <v/>
      </c>
      <c r="F23" s="72" t="str">
        <f>IF(ISERROR('STP2'!O16+'STP2'!Z16+'STP2'!AK16+'STP2'!AV16),"",'STP2'!O16+'STP2'!Z16+'STP2'!AK16+'STP2'!AV16)</f>
        <v/>
      </c>
      <c r="G23" s="72" t="str">
        <f>IF(ISERROR('STP2'!Q16+'STP2'!S16+'STP2'!U16+'STP2'!W16+'STP2'!AB16+'STP2'!AD16+'STP2'!AF16+'STP2'!AH16+'STP2'!AM16+'STP2'!AO16+'STP2'!AQ16+'STP2'!AS16+'STP2'!AX16+'STP2'!AZ16+'STP2'!BB16+'STP2'!BD16),"",'STP2'!Q16+'STP2'!S16+'STP2'!U16+'STP2'!W16+'STP2'!AB16+'STP2'!AD16+'STP2'!AF16+'STP2'!AH16+'STP2'!AM16+'STP2'!AO16+'STP2'!AQ16+'STP2'!AS16+'STP2'!AX16+'STP2'!AZ16+'STP2'!BB16+'STP2'!BD16)</f>
        <v/>
      </c>
      <c r="H23" s="72" t="str">
        <f>IF(ISERROR('STP2'!M16+'STP2'!P16+'STP2'!R16+'STP2'!T16+'STP2'!V16+'STP2'!X16+'STP2'!AA16+'STP2'!AC16+'STP2'!AE16+'STP2'!AG16+'STP2'!AI16+'STP2'!AL16+'STP2'!AN16+'STP2'!AP16+'STP2'!AR16+'STP2'!AT16+'STP2'!AW16+'STP2'!AY16+'STP2'!BA16+'STP2'!BC16+'STP2'!BE16),"",'STP2'!M16+'STP2'!P16+'STP2'!R16+'STP2'!T16+'STP2'!V16+'STP2'!X16+'STP2'!AA16+'STP2'!AC16+'STP2'!AE16+'STP2'!AG16+'STP2'!AI16+'STP2'!AL16+'STP2'!AN16+'STP2'!AP16+'STP2'!AR16+'STP2'!AT16+'STP2'!AW16+'STP2'!AY16+'STP2'!BA16+'STP2'!BC16+'STP2'!BE16)</f>
        <v/>
      </c>
      <c r="I23" s="71" t="str">
        <f>IF(ISERROR('STP2'!L16+'STP2'!O16+'STP2'!Z16+'STP2'!AK16+'STP2'!AV16),"",'STP2'!L16+'STP2'!O16+'STP2'!Z16+'STP2'!AK16+'STP2'!AV16)</f>
        <v/>
      </c>
      <c r="J23" s="72" t="str">
        <f>IF(ISERROR('STP2'!M16+'STP2'!P16+'STP2'!AA16+'STP2'!AL16+'STP2'!AW16),"",'STP2'!M16+'STP2'!P16+'STP2'!AA16+'STP2'!AL16+'STP2'!AW16)</f>
        <v/>
      </c>
      <c r="K23" s="72" t="str">
        <f>IF(ISERROR('STP2'!Q16+'STP2'!AB16+'STP2'!AM16+'STP2'!AX16),"",'STP2'!Q16+'STP2'!AB16+'STP2'!AM16+'STP2'!AX16)</f>
        <v/>
      </c>
      <c r="L23" s="110" t="str">
        <f>IF(ISERROR('STP2'!R16+'STP2'!AC16+'STP2'!AN16+'STP2'!AY16),"",'STP2'!R16+'STP2'!AC16+'STP2'!AN16+'STP2'!AY16)</f>
        <v/>
      </c>
      <c r="M23" s="72" t="str">
        <f>IF(ISERROR('STP2'!S16+'STP2'!AD16+'STP2'!AO16+'STP2'!AZ16),"",'STP2'!S16+'STP2'!AD16+'STP2'!AO16+'STP2'!AZ16)</f>
        <v/>
      </c>
      <c r="N23" s="72" t="str">
        <f>IF(ISERROR('STP2'!T16+'STP2'!AE16+'STP2'!AP16+'STP2'!BA16),"",'STP2'!T16+'STP2'!AE16+'STP2'!AP16+'STP2'!BA16)</f>
        <v/>
      </c>
      <c r="O23" s="72" t="str">
        <f>IF(ISERROR('STP2'!U16+'STP2'!AF16+'STP2'!AQ16+'STP2'!BB16),"",'STP2'!U16+'STP2'!AF16+'STP2'!AQ16+'STP2'!BB16)</f>
        <v/>
      </c>
      <c r="P23" s="72" t="str">
        <f>IF(ISERROR('STP2'!V16+'STP2'!AG16+'STP2'!AR16+'STP2'!BC16),"",'STP2'!V16+'STP2'!AG16+'STP2'!AR16+'STP2'!BC16)</f>
        <v/>
      </c>
      <c r="Q23" s="72" t="str">
        <f>IF(ISERROR('STP2'!W16+'STP2'!AH16+'STP2'!AS16+'STP2'!BD16),"",'STP2'!W16+'STP2'!AH16+'STP2'!AS16+'STP2'!BD16)</f>
        <v/>
      </c>
      <c r="R23" s="110" t="str">
        <f>IF(ISERROR('STP2'!X16+'STP2'!AI16+'STP2'!AT16+'STP2'!BE16),"",'STP2'!X16+'STP2'!AI16+'STP2'!AT16+'STP2'!BE16)</f>
        <v/>
      </c>
      <c r="S23" s="111" t="str">
        <f t="shared" si="1"/>
        <v/>
      </c>
      <c r="T23" s="73" t="str">
        <f>IF(ISBLANK('STP2'!K16),"",'STP2'!K16)</f>
        <v/>
      </c>
      <c r="U23" s="72">
        <f t="shared" si="2"/>
        <v>0</v>
      </c>
      <c r="V23" s="72">
        <f t="shared" si="3"/>
        <v>0</v>
      </c>
      <c r="W23" s="72">
        <f t="shared" si="4"/>
        <v>0</v>
      </c>
      <c r="X23" s="72" t="str">
        <f>IF(ISBLANK('STP2'!N16),"",'STP2'!N16)</f>
        <v/>
      </c>
      <c r="Y23" s="72">
        <f t="shared" si="5"/>
        <v>0</v>
      </c>
      <c r="Z23" s="72">
        <f t="shared" si="6"/>
        <v>0</v>
      </c>
      <c r="AA23" s="72">
        <f t="shared" si="7"/>
        <v>0</v>
      </c>
      <c r="AB23" s="72" t="str">
        <f>IF(ISBLANK('STP2'!Y16),"",'STP2'!Y16)</f>
        <v/>
      </c>
      <c r="AC23" s="72">
        <f t="shared" si="8"/>
        <v>0</v>
      </c>
      <c r="AD23" s="72">
        <f t="shared" si="9"/>
        <v>0</v>
      </c>
      <c r="AE23" s="72">
        <f t="shared" si="10"/>
        <v>0</v>
      </c>
      <c r="AF23" s="72" t="str">
        <f>IF(ISBLANK('STP2'!AJ16),"",'STP2'!AJ16)</f>
        <v/>
      </c>
      <c r="AG23" s="72">
        <f t="shared" si="11"/>
        <v>0</v>
      </c>
      <c r="AH23" s="72">
        <f t="shared" si="12"/>
        <v>0</v>
      </c>
      <c r="AI23" s="72">
        <f t="shared" si="13"/>
        <v>0</v>
      </c>
      <c r="AJ23" s="72" t="str">
        <f>IF(ISBLANK('STP2'!AU16),"",'STP2'!AU16)</f>
        <v/>
      </c>
      <c r="AK23" s="72">
        <f t="shared" si="14"/>
        <v>0</v>
      </c>
      <c r="AL23" s="72">
        <f t="shared" si="15"/>
        <v>0</v>
      </c>
      <c r="AM23" s="72">
        <f t="shared" si="16"/>
        <v>0</v>
      </c>
      <c r="AN23" s="72" t="str">
        <f>IF(ISBLANK('STP2'!BF16),"",'STP2'!BF16)</f>
        <v/>
      </c>
      <c r="AO23" s="72" t="str">
        <f>IF(ISBLANK('STP2'!BG16),"",'STP2'!BG16)</f>
        <v/>
      </c>
      <c r="AP23" s="74" t="str">
        <f>IF(ISBLANK('STP2'!BJ16),"",'STP2'!BJ16)</f>
        <v/>
      </c>
      <c r="AQ23" s="2">
        <f t="shared" si="17"/>
        <v>0</v>
      </c>
      <c r="AR23" s="2">
        <f t="shared" si="18"/>
        <v>0</v>
      </c>
      <c r="AS23" s="158">
        <f t="shared" si="19"/>
        <v>0</v>
      </c>
      <c r="AT23" s="164">
        <f t="shared" si="20"/>
        <v>0</v>
      </c>
      <c r="AU23" s="164">
        <f t="shared" si="21"/>
        <v>0</v>
      </c>
      <c r="AV23" s="164">
        <f t="shared" si="22"/>
        <v>0</v>
      </c>
      <c r="AW23" s="164">
        <f t="shared" si="23"/>
        <v>0</v>
      </c>
      <c r="AY23" s="181">
        <f t="shared" si="24"/>
        <v>0</v>
      </c>
      <c r="AZ23" s="168">
        <f t="shared" si="25"/>
        <v>0</v>
      </c>
      <c r="BA23" s="168">
        <f t="shared" si="26"/>
        <v>0</v>
      </c>
      <c r="BB23" s="168">
        <f t="shared" si="27"/>
        <v>0</v>
      </c>
      <c r="BC23" s="168">
        <f t="shared" si="28"/>
        <v>0</v>
      </c>
      <c r="BE23" s="230" t="str">
        <f t="shared" si="29"/>
        <v/>
      </c>
      <c r="BF23" s="230" t="str">
        <f>'STP2'!CH16</f>
        <v/>
      </c>
      <c r="BG23" s="230" t="str">
        <f>'STP2'!CJ16</f>
        <v/>
      </c>
    </row>
    <row r="24" spans="1:59" x14ac:dyDescent="0.3">
      <c r="A24" s="18" t="str">
        <f>IF(ISBLANK('STP2'!I17),"",'STP2'!I17)</f>
        <v/>
      </c>
      <c r="B24" s="8" t="str">
        <f>IF(ISBLANK('STP2'!J17),"",'STP2'!J17)</f>
        <v/>
      </c>
      <c r="C24" s="8" t="e">
        <f>IF(ISBLANK('STP2'!L17),"",ROUNDUP('STP2'!L17/50,0)+ROUNDUP('STP2'!O17/50,0)+ROUNDUP('STP2'!Q17/50,0)+ROUNDUP('STP2'!S17/50,0)+ROUNDUP('STP2'!U17/50,0)+ROUNDUP('STP2'!W17/50,0)+ROUNDUP('STP2'!Z17/50,0)+ROUNDUP('STP2'!AB17/50,0)+ROUNDUP('STP2'!AD17/50,0)+ROUNDUP('STP2'!AF17/50,0)+ROUNDUP('STP2'!AH17/50,0)+ROUNDUP('STP2'!AK17/50,0)+ROUNDUP('STP2'!AM17/50,0)+ROUNDUP('STP2'!AO17/50,0)+ROUNDUP('STP2'!AQ17/50,0)+ROUNDUP('STP2'!AS17/50,0)+ROUNDUP('STP2'!AV17/50,0)+ROUNDUP('STP2'!AX17/50,0)+ROUNDUP('STP2'!AZ17/50,0)+ROUNDUP('STP2'!BB17/50,0)+ROUNDUP('STP2'!BD17/50,0))</f>
        <v>#VALUE!</v>
      </c>
      <c r="D24" s="21" t="str">
        <f t="shared" si="0"/>
        <v/>
      </c>
      <c r="E24" s="71" t="str">
        <f>IF(ISBLANK('STP2'!L17),"",'STP2'!L17)</f>
        <v/>
      </c>
      <c r="F24" s="72" t="str">
        <f>IF(ISERROR('STP2'!O17+'STP2'!Z17+'STP2'!AK17+'STP2'!AV17),"",'STP2'!O17+'STP2'!Z17+'STP2'!AK17+'STP2'!AV17)</f>
        <v/>
      </c>
      <c r="G24" s="72" t="str">
        <f>IF(ISERROR('STP2'!Q17+'STP2'!S17+'STP2'!U17+'STP2'!W17+'STP2'!AB17+'STP2'!AD17+'STP2'!AF17+'STP2'!AH17+'STP2'!AM17+'STP2'!AO17+'STP2'!AQ17+'STP2'!AS17+'STP2'!AX17+'STP2'!AZ17+'STP2'!BB17+'STP2'!BD17),"",'STP2'!Q17+'STP2'!S17+'STP2'!U17+'STP2'!W17+'STP2'!AB17+'STP2'!AD17+'STP2'!AF17+'STP2'!AH17+'STP2'!AM17+'STP2'!AO17+'STP2'!AQ17+'STP2'!AS17+'STP2'!AX17+'STP2'!AZ17+'STP2'!BB17+'STP2'!BD17)</f>
        <v/>
      </c>
      <c r="H24" s="72" t="str">
        <f>IF(ISERROR('STP2'!M17+'STP2'!P17+'STP2'!R17+'STP2'!T17+'STP2'!V17+'STP2'!X17+'STP2'!AA17+'STP2'!AC17+'STP2'!AE17+'STP2'!AG17+'STP2'!AI17+'STP2'!AL17+'STP2'!AN17+'STP2'!AP17+'STP2'!AR17+'STP2'!AT17+'STP2'!AW17+'STP2'!AY17+'STP2'!BA17+'STP2'!BC17+'STP2'!BE17),"",'STP2'!M17+'STP2'!P17+'STP2'!R17+'STP2'!T17+'STP2'!V17+'STP2'!X17+'STP2'!AA17+'STP2'!AC17+'STP2'!AE17+'STP2'!AG17+'STP2'!AI17+'STP2'!AL17+'STP2'!AN17+'STP2'!AP17+'STP2'!AR17+'STP2'!AT17+'STP2'!AW17+'STP2'!AY17+'STP2'!BA17+'STP2'!BC17+'STP2'!BE17)</f>
        <v/>
      </c>
      <c r="I24" s="71" t="str">
        <f>IF(ISERROR('STP2'!L17+'STP2'!O17+'STP2'!Z17+'STP2'!AK17+'STP2'!AV17),"",'STP2'!L17+'STP2'!O17+'STP2'!Z17+'STP2'!AK17+'STP2'!AV17)</f>
        <v/>
      </c>
      <c r="J24" s="72" t="str">
        <f>IF(ISERROR('STP2'!M17+'STP2'!P17+'STP2'!AA17+'STP2'!AL17+'STP2'!AW17),"",'STP2'!M17+'STP2'!P17+'STP2'!AA17+'STP2'!AL17+'STP2'!AW17)</f>
        <v/>
      </c>
      <c r="K24" s="72" t="str">
        <f>IF(ISERROR('STP2'!Q17+'STP2'!AB17+'STP2'!AM17+'STP2'!AX17),"",'STP2'!Q17+'STP2'!AB17+'STP2'!AM17+'STP2'!AX17)</f>
        <v/>
      </c>
      <c r="L24" s="110" t="str">
        <f>IF(ISERROR('STP2'!R17+'STP2'!AC17+'STP2'!AN17+'STP2'!AY17),"",'STP2'!R17+'STP2'!AC17+'STP2'!AN17+'STP2'!AY17)</f>
        <v/>
      </c>
      <c r="M24" s="72" t="str">
        <f>IF(ISERROR('STP2'!S17+'STP2'!AD17+'STP2'!AO17+'STP2'!AZ17),"",'STP2'!S17+'STP2'!AD17+'STP2'!AO17+'STP2'!AZ17)</f>
        <v/>
      </c>
      <c r="N24" s="72" t="str">
        <f>IF(ISERROR('STP2'!T17+'STP2'!AE17+'STP2'!AP17+'STP2'!BA17),"",'STP2'!T17+'STP2'!AE17+'STP2'!AP17+'STP2'!BA17)</f>
        <v/>
      </c>
      <c r="O24" s="72" t="str">
        <f>IF(ISERROR('STP2'!U17+'STP2'!AF17+'STP2'!AQ17+'STP2'!BB17),"",'STP2'!U17+'STP2'!AF17+'STP2'!AQ17+'STP2'!BB17)</f>
        <v/>
      </c>
      <c r="P24" s="72" t="str">
        <f>IF(ISERROR('STP2'!V17+'STP2'!AG17+'STP2'!AR17+'STP2'!BC17),"",'STP2'!V17+'STP2'!AG17+'STP2'!AR17+'STP2'!BC17)</f>
        <v/>
      </c>
      <c r="Q24" s="72" t="str">
        <f>IF(ISERROR('STP2'!W17+'STP2'!AH17+'STP2'!AS17+'STP2'!BD17),"",'STP2'!W17+'STP2'!AH17+'STP2'!AS17+'STP2'!BD17)</f>
        <v/>
      </c>
      <c r="R24" s="110" t="str">
        <f>IF(ISERROR('STP2'!X17+'STP2'!AI17+'STP2'!AT17+'STP2'!BE17),"",'STP2'!X17+'STP2'!AI17+'STP2'!AT17+'STP2'!BE17)</f>
        <v/>
      </c>
      <c r="S24" s="111" t="str">
        <f t="shared" si="1"/>
        <v/>
      </c>
      <c r="T24" s="73" t="str">
        <f>IF(ISBLANK('STP2'!K17),"",'STP2'!K17)</f>
        <v/>
      </c>
      <c r="U24" s="72">
        <f t="shared" si="2"/>
        <v>0</v>
      </c>
      <c r="V24" s="72">
        <f t="shared" si="3"/>
        <v>0</v>
      </c>
      <c r="W24" s="72">
        <f t="shared" si="4"/>
        <v>0</v>
      </c>
      <c r="X24" s="72" t="str">
        <f>IF(ISBLANK('STP2'!N17),"",'STP2'!N17)</f>
        <v/>
      </c>
      <c r="Y24" s="72">
        <f t="shared" si="5"/>
        <v>0</v>
      </c>
      <c r="Z24" s="72">
        <f t="shared" si="6"/>
        <v>0</v>
      </c>
      <c r="AA24" s="72">
        <f t="shared" si="7"/>
        <v>0</v>
      </c>
      <c r="AB24" s="72" t="str">
        <f>IF(ISBLANK('STP2'!Y17),"",'STP2'!Y17)</f>
        <v/>
      </c>
      <c r="AC24" s="72">
        <f t="shared" si="8"/>
        <v>0</v>
      </c>
      <c r="AD24" s="72">
        <f t="shared" si="9"/>
        <v>0</v>
      </c>
      <c r="AE24" s="72">
        <f t="shared" si="10"/>
        <v>0</v>
      </c>
      <c r="AF24" s="72" t="str">
        <f>IF(ISBLANK('STP2'!AJ17),"",'STP2'!AJ17)</f>
        <v/>
      </c>
      <c r="AG24" s="72">
        <f t="shared" si="11"/>
        <v>0</v>
      </c>
      <c r="AH24" s="72">
        <f t="shared" si="12"/>
        <v>0</v>
      </c>
      <c r="AI24" s="72">
        <f t="shared" si="13"/>
        <v>0</v>
      </c>
      <c r="AJ24" s="72" t="str">
        <f>IF(ISBLANK('STP2'!AU17),"",'STP2'!AU17)</f>
        <v/>
      </c>
      <c r="AK24" s="72">
        <f t="shared" si="14"/>
        <v>0</v>
      </c>
      <c r="AL24" s="72">
        <f t="shared" si="15"/>
        <v>0</v>
      </c>
      <c r="AM24" s="72">
        <f t="shared" si="16"/>
        <v>0</v>
      </c>
      <c r="AN24" s="72" t="str">
        <f>IF(ISBLANK('STP2'!BF17),"",'STP2'!BF17)</f>
        <v/>
      </c>
      <c r="AO24" s="72" t="str">
        <f>IF(ISBLANK('STP2'!BG17),"",'STP2'!BG17)</f>
        <v/>
      </c>
      <c r="AP24" s="74" t="str">
        <f>IF(ISBLANK('STP2'!BJ17),"",'STP2'!BJ17)</f>
        <v/>
      </c>
      <c r="AQ24" s="2">
        <f t="shared" si="17"/>
        <v>0</v>
      </c>
      <c r="AR24" s="2">
        <f t="shared" si="18"/>
        <v>0</v>
      </c>
      <c r="AS24" s="158">
        <f t="shared" si="19"/>
        <v>0</v>
      </c>
      <c r="AT24" s="164">
        <f t="shared" si="20"/>
        <v>0</v>
      </c>
      <c r="AU24" s="164">
        <f t="shared" si="21"/>
        <v>0</v>
      </c>
      <c r="AV24" s="164">
        <f t="shared" si="22"/>
        <v>0</v>
      </c>
      <c r="AW24" s="164">
        <f t="shared" si="23"/>
        <v>0</v>
      </c>
      <c r="AY24" s="181">
        <f t="shared" si="24"/>
        <v>0</v>
      </c>
      <c r="AZ24" s="168">
        <f t="shared" si="25"/>
        <v>0</v>
      </c>
      <c r="BA24" s="168">
        <f t="shared" si="26"/>
        <v>0</v>
      </c>
      <c r="BB24" s="168">
        <f t="shared" si="27"/>
        <v>0</v>
      </c>
      <c r="BC24" s="168">
        <f t="shared" si="28"/>
        <v>0</v>
      </c>
      <c r="BE24" s="230" t="str">
        <f t="shared" si="29"/>
        <v/>
      </c>
      <c r="BF24" s="230" t="str">
        <f>'STP2'!CH17</f>
        <v/>
      </c>
      <c r="BG24" s="230" t="str">
        <f>'STP2'!CJ17</f>
        <v/>
      </c>
    </row>
    <row r="25" spans="1:59" x14ac:dyDescent="0.3">
      <c r="A25" s="18" t="str">
        <f>IF(ISBLANK('STP2'!I18),"",'STP2'!I18)</f>
        <v/>
      </c>
      <c r="B25" s="8" t="str">
        <f>IF(ISBLANK('STP2'!J18),"",'STP2'!J18)</f>
        <v/>
      </c>
      <c r="C25" s="8" t="e">
        <f>IF(ISBLANK('STP2'!L18),"",ROUNDUP('STP2'!L18/50,0)+ROUNDUP('STP2'!O18/50,0)+ROUNDUP('STP2'!Q18/50,0)+ROUNDUP('STP2'!S18/50,0)+ROUNDUP('STP2'!U18/50,0)+ROUNDUP('STP2'!W18/50,0)+ROUNDUP('STP2'!Z18/50,0)+ROUNDUP('STP2'!AB18/50,0)+ROUNDUP('STP2'!AD18/50,0)+ROUNDUP('STP2'!AF18/50,0)+ROUNDUP('STP2'!AH18/50,0)+ROUNDUP('STP2'!AK18/50,0)+ROUNDUP('STP2'!AM18/50,0)+ROUNDUP('STP2'!AO18/50,0)+ROUNDUP('STP2'!AQ18/50,0)+ROUNDUP('STP2'!AS18/50,0)+ROUNDUP('STP2'!AV18/50,0)+ROUNDUP('STP2'!AX18/50,0)+ROUNDUP('STP2'!AZ18/50,0)+ROUNDUP('STP2'!BB18/50,0)+ROUNDUP('STP2'!BD18/50,0))</f>
        <v>#VALUE!</v>
      </c>
      <c r="D25" s="21" t="str">
        <f t="shared" si="0"/>
        <v/>
      </c>
      <c r="E25" s="71" t="str">
        <f>IF(ISBLANK('STP2'!L18),"",'STP2'!L18)</f>
        <v/>
      </c>
      <c r="F25" s="72" t="str">
        <f>IF(ISERROR('STP2'!O18+'STP2'!Z18+'STP2'!AK18+'STP2'!AV18),"",'STP2'!O18+'STP2'!Z18+'STP2'!AK18+'STP2'!AV18)</f>
        <v/>
      </c>
      <c r="G25" s="72" t="str">
        <f>IF(ISERROR('STP2'!Q18+'STP2'!S18+'STP2'!U18+'STP2'!W18+'STP2'!AB18+'STP2'!AD18+'STP2'!AF18+'STP2'!AH18+'STP2'!AM18+'STP2'!AO18+'STP2'!AQ18+'STP2'!AS18+'STP2'!AX18+'STP2'!AZ18+'STP2'!BB18+'STP2'!BD18),"",'STP2'!Q18+'STP2'!S18+'STP2'!U18+'STP2'!W18+'STP2'!AB18+'STP2'!AD18+'STP2'!AF18+'STP2'!AH18+'STP2'!AM18+'STP2'!AO18+'STP2'!AQ18+'STP2'!AS18+'STP2'!AX18+'STP2'!AZ18+'STP2'!BB18+'STP2'!BD18)</f>
        <v/>
      </c>
      <c r="H25" s="72" t="str">
        <f>IF(ISERROR('STP2'!M18+'STP2'!P18+'STP2'!R18+'STP2'!T18+'STP2'!V18+'STP2'!X18+'STP2'!AA18+'STP2'!AC18+'STP2'!AE18+'STP2'!AG18+'STP2'!AI18+'STP2'!AL18+'STP2'!AN18+'STP2'!AP18+'STP2'!AR18+'STP2'!AT18+'STP2'!AW18+'STP2'!AY18+'STP2'!BA18+'STP2'!BC18+'STP2'!BE18),"",'STP2'!M18+'STP2'!P18+'STP2'!R18+'STP2'!T18+'STP2'!V18+'STP2'!X18+'STP2'!AA18+'STP2'!AC18+'STP2'!AE18+'STP2'!AG18+'STP2'!AI18+'STP2'!AL18+'STP2'!AN18+'STP2'!AP18+'STP2'!AR18+'STP2'!AT18+'STP2'!AW18+'STP2'!AY18+'STP2'!BA18+'STP2'!BC18+'STP2'!BE18)</f>
        <v/>
      </c>
      <c r="I25" s="71" t="str">
        <f>IF(ISERROR('STP2'!L18+'STP2'!O18+'STP2'!Z18+'STP2'!AK18+'STP2'!AV18),"",'STP2'!L18+'STP2'!O18+'STP2'!Z18+'STP2'!AK18+'STP2'!AV18)</f>
        <v/>
      </c>
      <c r="J25" s="72" t="str">
        <f>IF(ISERROR('STP2'!M18+'STP2'!P18+'STP2'!AA18+'STP2'!AL18+'STP2'!AW18),"",'STP2'!M18+'STP2'!P18+'STP2'!AA18+'STP2'!AL18+'STP2'!AW18)</f>
        <v/>
      </c>
      <c r="K25" s="72" t="str">
        <f>IF(ISERROR('STP2'!Q18+'STP2'!AB18+'STP2'!AM18+'STP2'!AX18),"",'STP2'!Q18+'STP2'!AB18+'STP2'!AM18+'STP2'!AX18)</f>
        <v/>
      </c>
      <c r="L25" s="110" t="str">
        <f>IF(ISERROR('STP2'!R18+'STP2'!AC18+'STP2'!AN18+'STP2'!AY18),"",'STP2'!R18+'STP2'!AC18+'STP2'!AN18+'STP2'!AY18)</f>
        <v/>
      </c>
      <c r="M25" s="72" t="str">
        <f>IF(ISERROR('STP2'!S18+'STP2'!AD18+'STP2'!AO18+'STP2'!AZ18),"",'STP2'!S18+'STP2'!AD18+'STP2'!AO18+'STP2'!AZ18)</f>
        <v/>
      </c>
      <c r="N25" s="72" t="str">
        <f>IF(ISERROR('STP2'!T18+'STP2'!AE18+'STP2'!AP18+'STP2'!BA18),"",'STP2'!T18+'STP2'!AE18+'STP2'!AP18+'STP2'!BA18)</f>
        <v/>
      </c>
      <c r="O25" s="72" t="str">
        <f>IF(ISERROR('STP2'!U18+'STP2'!AF18+'STP2'!AQ18+'STP2'!BB18),"",'STP2'!U18+'STP2'!AF18+'STP2'!AQ18+'STP2'!BB18)</f>
        <v/>
      </c>
      <c r="P25" s="72" t="str">
        <f>IF(ISERROR('STP2'!V18+'STP2'!AG18+'STP2'!AR18+'STP2'!BC18),"",'STP2'!V18+'STP2'!AG18+'STP2'!AR18+'STP2'!BC18)</f>
        <v/>
      </c>
      <c r="Q25" s="72" t="str">
        <f>IF(ISERROR('STP2'!W18+'STP2'!AH18+'STP2'!AS18+'STP2'!BD18),"",'STP2'!W18+'STP2'!AH18+'STP2'!AS18+'STP2'!BD18)</f>
        <v/>
      </c>
      <c r="R25" s="110" t="str">
        <f>IF(ISERROR('STP2'!X18+'STP2'!AI18+'STP2'!AT18+'STP2'!BE18),"",'STP2'!X18+'STP2'!AI18+'STP2'!AT18+'STP2'!BE18)</f>
        <v/>
      </c>
      <c r="S25" s="111" t="str">
        <f t="shared" si="1"/>
        <v/>
      </c>
      <c r="T25" s="73" t="str">
        <f>IF(ISBLANK('STP2'!K18),"",'STP2'!K18)</f>
        <v/>
      </c>
      <c r="U25" s="72">
        <f t="shared" si="2"/>
        <v>0</v>
      </c>
      <c r="V25" s="72">
        <f t="shared" si="3"/>
        <v>0</v>
      </c>
      <c r="W25" s="72">
        <f t="shared" si="4"/>
        <v>0</v>
      </c>
      <c r="X25" s="72" t="str">
        <f>IF(ISBLANK('STP2'!N18),"",'STP2'!N18)</f>
        <v/>
      </c>
      <c r="Y25" s="72">
        <f t="shared" si="5"/>
        <v>0</v>
      </c>
      <c r="Z25" s="72">
        <f t="shared" si="6"/>
        <v>0</v>
      </c>
      <c r="AA25" s="72">
        <f t="shared" si="7"/>
        <v>0</v>
      </c>
      <c r="AB25" s="72" t="str">
        <f>IF(ISBLANK('STP2'!Y18),"",'STP2'!Y18)</f>
        <v/>
      </c>
      <c r="AC25" s="72">
        <f t="shared" si="8"/>
        <v>0</v>
      </c>
      <c r="AD25" s="72">
        <f t="shared" si="9"/>
        <v>0</v>
      </c>
      <c r="AE25" s="72">
        <f t="shared" si="10"/>
        <v>0</v>
      </c>
      <c r="AF25" s="72" t="str">
        <f>IF(ISBLANK('STP2'!AJ18),"",'STP2'!AJ18)</f>
        <v/>
      </c>
      <c r="AG25" s="72">
        <f t="shared" si="11"/>
        <v>0</v>
      </c>
      <c r="AH25" s="72">
        <f t="shared" si="12"/>
        <v>0</v>
      </c>
      <c r="AI25" s="72">
        <f t="shared" si="13"/>
        <v>0</v>
      </c>
      <c r="AJ25" s="72" t="str">
        <f>IF(ISBLANK('STP2'!AU18),"",'STP2'!AU18)</f>
        <v/>
      </c>
      <c r="AK25" s="72">
        <f t="shared" si="14"/>
        <v>0</v>
      </c>
      <c r="AL25" s="72">
        <f t="shared" si="15"/>
        <v>0</v>
      </c>
      <c r="AM25" s="72">
        <f t="shared" si="16"/>
        <v>0</v>
      </c>
      <c r="AN25" s="72" t="str">
        <f>IF(ISBLANK('STP2'!BF18),"",'STP2'!BF18)</f>
        <v/>
      </c>
      <c r="AO25" s="72" t="str">
        <f>IF(ISBLANK('STP2'!BG18),"",'STP2'!BG18)</f>
        <v/>
      </c>
      <c r="AP25" s="74" t="str">
        <f>IF(ISBLANK('STP2'!BJ18),"",'STP2'!BJ18)</f>
        <v/>
      </c>
      <c r="AQ25" s="2">
        <f t="shared" si="17"/>
        <v>0</v>
      </c>
      <c r="AR25" s="2">
        <f t="shared" si="18"/>
        <v>0</v>
      </c>
      <c r="AS25" s="158">
        <f t="shared" si="19"/>
        <v>0</v>
      </c>
      <c r="AT25" s="164">
        <f t="shared" si="20"/>
        <v>0</v>
      </c>
      <c r="AU25" s="164">
        <f t="shared" si="21"/>
        <v>0</v>
      </c>
      <c r="AV25" s="164">
        <f t="shared" si="22"/>
        <v>0</v>
      </c>
      <c r="AW25" s="164">
        <f t="shared" si="23"/>
        <v>0</v>
      </c>
      <c r="AY25" s="181">
        <f t="shared" si="24"/>
        <v>0</v>
      </c>
      <c r="AZ25" s="168">
        <f t="shared" si="25"/>
        <v>0</v>
      </c>
      <c r="BA25" s="168">
        <f t="shared" si="26"/>
        <v>0</v>
      </c>
      <c r="BB25" s="168">
        <f t="shared" si="27"/>
        <v>0</v>
      </c>
      <c r="BC25" s="168">
        <f t="shared" si="28"/>
        <v>0</v>
      </c>
      <c r="BE25" s="230" t="str">
        <f t="shared" si="29"/>
        <v/>
      </c>
      <c r="BF25" s="230" t="str">
        <f>'STP2'!CH18</f>
        <v/>
      </c>
      <c r="BG25" s="230" t="str">
        <f>'STP2'!CJ18</f>
        <v/>
      </c>
    </row>
    <row r="26" spans="1:59" x14ac:dyDescent="0.3">
      <c r="A26" s="18" t="str">
        <f>IF(ISBLANK('STP2'!I19),"",'STP2'!I19)</f>
        <v/>
      </c>
      <c r="B26" s="8" t="str">
        <f>IF(ISBLANK('STP2'!J19),"",'STP2'!J19)</f>
        <v/>
      </c>
      <c r="C26" s="8" t="e">
        <f>IF(ISBLANK('STP2'!L19),"",ROUNDUP('STP2'!L19/50,0)+ROUNDUP('STP2'!O19/50,0)+ROUNDUP('STP2'!Q19/50,0)+ROUNDUP('STP2'!S19/50,0)+ROUNDUP('STP2'!U19/50,0)+ROUNDUP('STP2'!W19/50,0)+ROUNDUP('STP2'!Z19/50,0)+ROUNDUP('STP2'!AB19/50,0)+ROUNDUP('STP2'!AD19/50,0)+ROUNDUP('STP2'!AF19/50,0)+ROUNDUP('STP2'!AH19/50,0)+ROUNDUP('STP2'!AK19/50,0)+ROUNDUP('STP2'!AM19/50,0)+ROUNDUP('STP2'!AO19/50,0)+ROUNDUP('STP2'!AQ19/50,0)+ROUNDUP('STP2'!AS19/50,0)+ROUNDUP('STP2'!AV19/50,0)+ROUNDUP('STP2'!AX19/50,0)+ROUNDUP('STP2'!AZ19/50,0)+ROUNDUP('STP2'!BB19/50,0)+ROUNDUP('STP2'!BD19/50,0))</f>
        <v>#VALUE!</v>
      </c>
      <c r="D26" s="21" t="str">
        <f t="shared" si="0"/>
        <v/>
      </c>
      <c r="E26" s="71" t="str">
        <f>IF(ISBLANK('STP2'!L19),"",'STP2'!L19)</f>
        <v/>
      </c>
      <c r="F26" s="72" t="str">
        <f>IF(ISERROR('STP2'!O19+'STP2'!Z19+'STP2'!AK19+'STP2'!AV19),"",'STP2'!O19+'STP2'!Z19+'STP2'!AK19+'STP2'!AV19)</f>
        <v/>
      </c>
      <c r="G26" s="72" t="str">
        <f>IF(ISERROR('STP2'!Q19+'STP2'!S19+'STP2'!U19+'STP2'!W19+'STP2'!AB19+'STP2'!AD19+'STP2'!AF19+'STP2'!AH19+'STP2'!AM19+'STP2'!AO19+'STP2'!AQ19+'STP2'!AS19+'STP2'!AX19+'STP2'!AZ19+'STP2'!BB19+'STP2'!BD19),"",'STP2'!Q19+'STP2'!S19+'STP2'!U19+'STP2'!W19+'STP2'!AB19+'STP2'!AD19+'STP2'!AF19+'STP2'!AH19+'STP2'!AM19+'STP2'!AO19+'STP2'!AQ19+'STP2'!AS19+'STP2'!AX19+'STP2'!AZ19+'STP2'!BB19+'STP2'!BD19)</f>
        <v/>
      </c>
      <c r="H26" s="72" t="str">
        <f>IF(ISERROR('STP2'!M19+'STP2'!P19+'STP2'!R19+'STP2'!T19+'STP2'!V19+'STP2'!X19+'STP2'!AA19+'STP2'!AC19+'STP2'!AE19+'STP2'!AG19+'STP2'!AI19+'STP2'!AL19+'STP2'!AN19+'STP2'!AP19+'STP2'!AR19+'STP2'!AT19+'STP2'!AW19+'STP2'!AY19+'STP2'!BA19+'STP2'!BC19+'STP2'!BE19),"",'STP2'!M19+'STP2'!P19+'STP2'!R19+'STP2'!T19+'STP2'!V19+'STP2'!X19+'STP2'!AA19+'STP2'!AC19+'STP2'!AE19+'STP2'!AG19+'STP2'!AI19+'STP2'!AL19+'STP2'!AN19+'STP2'!AP19+'STP2'!AR19+'STP2'!AT19+'STP2'!AW19+'STP2'!AY19+'STP2'!BA19+'STP2'!BC19+'STP2'!BE19)</f>
        <v/>
      </c>
      <c r="I26" s="71" t="str">
        <f>IF(ISERROR('STP2'!L19+'STP2'!O19+'STP2'!Z19+'STP2'!AK19+'STP2'!AV19),"",'STP2'!L19+'STP2'!O19+'STP2'!Z19+'STP2'!AK19+'STP2'!AV19)</f>
        <v/>
      </c>
      <c r="J26" s="72" t="str">
        <f>IF(ISERROR('STP2'!M19+'STP2'!P19+'STP2'!AA19+'STP2'!AL19+'STP2'!AW19),"",'STP2'!M19+'STP2'!P19+'STP2'!AA19+'STP2'!AL19+'STP2'!AW19)</f>
        <v/>
      </c>
      <c r="K26" s="72" t="str">
        <f>IF(ISERROR('STP2'!Q19+'STP2'!AB19+'STP2'!AM19+'STP2'!AX19),"",'STP2'!Q19+'STP2'!AB19+'STP2'!AM19+'STP2'!AX19)</f>
        <v/>
      </c>
      <c r="L26" s="110" t="str">
        <f>IF(ISERROR('STP2'!R19+'STP2'!AC19+'STP2'!AN19+'STP2'!AY19),"",'STP2'!R19+'STP2'!AC19+'STP2'!AN19+'STP2'!AY19)</f>
        <v/>
      </c>
      <c r="M26" s="72" t="str">
        <f>IF(ISERROR('STP2'!S19+'STP2'!AD19+'STP2'!AO19+'STP2'!AZ19),"",'STP2'!S19+'STP2'!AD19+'STP2'!AO19+'STP2'!AZ19)</f>
        <v/>
      </c>
      <c r="N26" s="72" t="str">
        <f>IF(ISERROR('STP2'!T19+'STP2'!AE19+'STP2'!AP19+'STP2'!BA19),"",'STP2'!T19+'STP2'!AE19+'STP2'!AP19+'STP2'!BA19)</f>
        <v/>
      </c>
      <c r="O26" s="72" t="str">
        <f>IF(ISERROR('STP2'!U19+'STP2'!AF19+'STP2'!AQ19+'STP2'!BB19),"",'STP2'!U19+'STP2'!AF19+'STP2'!AQ19+'STP2'!BB19)</f>
        <v/>
      </c>
      <c r="P26" s="72" t="str">
        <f>IF(ISERROR('STP2'!V19+'STP2'!AG19+'STP2'!AR19+'STP2'!BC19),"",'STP2'!V19+'STP2'!AG19+'STP2'!AR19+'STP2'!BC19)</f>
        <v/>
      </c>
      <c r="Q26" s="72" t="str">
        <f>IF(ISERROR('STP2'!W19+'STP2'!AH19+'STP2'!AS19+'STP2'!BD19),"",'STP2'!W19+'STP2'!AH19+'STP2'!AS19+'STP2'!BD19)</f>
        <v/>
      </c>
      <c r="R26" s="110" t="str">
        <f>IF(ISERROR('STP2'!X19+'STP2'!AI19+'STP2'!AT19+'STP2'!BE19),"",'STP2'!X19+'STP2'!AI19+'STP2'!AT19+'STP2'!BE19)</f>
        <v/>
      </c>
      <c r="S26" s="111" t="str">
        <f t="shared" si="1"/>
        <v/>
      </c>
      <c r="T26" s="73" t="str">
        <f>IF(ISBLANK('STP2'!K19),"",'STP2'!K19)</f>
        <v/>
      </c>
      <c r="U26" s="72">
        <f t="shared" si="2"/>
        <v>0</v>
      </c>
      <c r="V26" s="72">
        <f t="shared" si="3"/>
        <v>0</v>
      </c>
      <c r="W26" s="72">
        <f t="shared" si="4"/>
        <v>0</v>
      </c>
      <c r="X26" s="72" t="str">
        <f>IF(ISBLANK('STP2'!N19),"",'STP2'!N19)</f>
        <v/>
      </c>
      <c r="Y26" s="72">
        <f t="shared" si="5"/>
        <v>0</v>
      </c>
      <c r="Z26" s="72">
        <f t="shared" si="6"/>
        <v>0</v>
      </c>
      <c r="AA26" s="72">
        <f t="shared" si="7"/>
        <v>0</v>
      </c>
      <c r="AB26" s="72" t="str">
        <f>IF(ISBLANK('STP2'!Y19),"",'STP2'!Y19)</f>
        <v/>
      </c>
      <c r="AC26" s="72">
        <f t="shared" si="8"/>
        <v>0</v>
      </c>
      <c r="AD26" s="72">
        <f t="shared" si="9"/>
        <v>0</v>
      </c>
      <c r="AE26" s="72">
        <f t="shared" si="10"/>
        <v>0</v>
      </c>
      <c r="AF26" s="72" t="str">
        <f>IF(ISBLANK('STP2'!AJ19),"",'STP2'!AJ19)</f>
        <v/>
      </c>
      <c r="AG26" s="72">
        <f t="shared" si="11"/>
        <v>0</v>
      </c>
      <c r="AH26" s="72">
        <f t="shared" si="12"/>
        <v>0</v>
      </c>
      <c r="AI26" s="72">
        <f t="shared" si="13"/>
        <v>0</v>
      </c>
      <c r="AJ26" s="72" t="str">
        <f>IF(ISBLANK('STP2'!AU19),"",'STP2'!AU19)</f>
        <v/>
      </c>
      <c r="AK26" s="72">
        <f t="shared" si="14"/>
        <v>0</v>
      </c>
      <c r="AL26" s="72">
        <f t="shared" si="15"/>
        <v>0</v>
      </c>
      <c r="AM26" s="72">
        <f t="shared" si="16"/>
        <v>0</v>
      </c>
      <c r="AN26" s="72" t="str">
        <f>IF(ISBLANK('STP2'!BF19),"",'STP2'!BF19)</f>
        <v/>
      </c>
      <c r="AO26" s="72" t="str">
        <f>IF(ISBLANK('STP2'!BG19),"",'STP2'!BG19)</f>
        <v/>
      </c>
      <c r="AP26" s="74" t="str">
        <f>IF(ISBLANK('STP2'!BJ19),"",'STP2'!BJ19)</f>
        <v/>
      </c>
      <c r="AQ26" s="2">
        <f t="shared" si="17"/>
        <v>0</v>
      </c>
      <c r="AR26" s="2">
        <f t="shared" si="18"/>
        <v>0</v>
      </c>
      <c r="AS26" s="158">
        <f t="shared" si="19"/>
        <v>0</v>
      </c>
      <c r="AT26" s="164">
        <f t="shared" si="20"/>
        <v>0</v>
      </c>
      <c r="AU26" s="164">
        <f t="shared" si="21"/>
        <v>0</v>
      </c>
      <c r="AV26" s="164">
        <f t="shared" si="22"/>
        <v>0</v>
      </c>
      <c r="AW26" s="164">
        <f t="shared" si="23"/>
        <v>0</v>
      </c>
      <c r="AY26" s="181">
        <f t="shared" si="24"/>
        <v>0</v>
      </c>
      <c r="AZ26" s="168">
        <f t="shared" si="25"/>
        <v>0</v>
      </c>
      <c r="BA26" s="168">
        <f t="shared" si="26"/>
        <v>0</v>
      </c>
      <c r="BB26" s="168">
        <f t="shared" si="27"/>
        <v>0</v>
      </c>
      <c r="BC26" s="168">
        <f t="shared" si="28"/>
        <v>0</v>
      </c>
      <c r="BE26" s="230" t="str">
        <f t="shared" si="29"/>
        <v/>
      </c>
      <c r="BF26" s="230" t="str">
        <f>'STP2'!CH19</f>
        <v/>
      </c>
      <c r="BG26" s="230" t="str">
        <f>'STP2'!CJ19</f>
        <v/>
      </c>
    </row>
    <row r="27" spans="1:59" x14ac:dyDescent="0.3">
      <c r="A27" s="18" t="str">
        <f>IF(ISBLANK('STP2'!I20),"",'STP2'!I20)</f>
        <v/>
      </c>
      <c r="B27" s="8" t="str">
        <f>IF(ISBLANK('STP2'!J20),"",'STP2'!J20)</f>
        <v/>
      </c>
      <c r="C27" s="8" t="e">
        <f>IF(ISBLANK('STP2'!L20),"",ROUNDUP('STP2'!L20/50,0)+ROUNDUP('STP2'!O20/50,0)+ROUNDUP('STP2'!Q20/50,0)+ROUNDUP('STP2'!S20/50,0)+ROUNDUP('STP2'!U20/50,0)+ROUNDUP('STP2'!W20/50,0)+ROUNDUP('STP2'!Z20/50,0)+ROUNDUP('STP2'!AB20/50,0)+ROUNDUP('STP2'!AD20/50,0)+ROUNDUP('STP2'!AF20/50,0)+ROUNDUP('STP2'!AH20/50,0)+ROUNDUP('STP2'!AK20/50,0)+ROUNDUP('STP2'!AM20/50,0)+ROUNDUP('STP2'!AO20/50,0)+ROUNDUP('STP2'!AQ20/50,0)+ROUNDUP('STP2'!AS20/50,0)+ROUNDUP('STP2'!AV20/50,0)+ROUNDUP('STP2'!AX20/50,0)+ROUNDUP('STP2'!AZ20/50,0)+ROUNDUP('STP2'!BB20/50,0)+ROUNDUP('STP2'!BD20/50,0))</f>
        <v>#VALUE!</v>
      </c>
      <c r="D27" s="21" t="str">
        <f t="shared" si="0"/>
        <v/>
      </c>
      <c r="E27" s="71" t="str">
        <f>IF(ISBLANK('STP2'!L20),"",'STP2'!L20)</f>
        <v/>
      </c>
      <c r="F27" s="72" t="str">
        <f>IF(ISERROR('STP2'!O20+'STP2'!Z20+'STP2'!AK20+'STP2'!AV20),"",'STP2'!O20+'STP2'!Z20+'STP2'!AK20+'STP2'!AV20)</f>
        <v/>
      </c>
      <c r="G27" s="72" t="str">
        <f>IF(ISERROR('STP2'!Q20+'STP2'!S20+'STP2'!U20+'STP2'!W20+'STP2'!AB20+'STP2'!AD20+'STP2'!AF20+'STP2'!AH20+'STP2'!AM20+'STP2'!AO20+'STP2'!AQ20+'STP2'!AS20+'STP2'!AX20+'STP2'!AZ20+'STP2'!BB20+'STP2'!BD20),"",'STP2'!Q20+'STP2'!S20+'STP2'!U20+'STP2'!W20+'STP2'!AB20+'STP2'!AD20+'STP2'!AF20+'STP2'!AH20+'STP2'!AM20+'STP2'!AO20+'STP2'!AQ20+'STP2'!AS20+'STP2'!AX20+'STP2'!AZ20+'STP2'!BB20+'STP2'!BD20)</f>
        <v/>
      </c>
      <c r="H27" s="72" t="str">
        <f>IF(ISERROR('STP2'!M20+'STP2'!P20+'STP2'!R20+'STP2'!T20+'STP2'!V20+'STP2'!X20+'STP2'!AA20+'STP2'!AC20+'STP2'!AE20+'STP2'!AG20+'STP2'!AI20+'STP2'!AL20+'STP2'!AN20+'STP2'!AP20+'STP2'!AR20+'STP2'!AT20+'STP2'!AW20+'STP2'!AY20+'STP2'!BA20+'STP2'!BC20+'STP2'!BE20),"",'STP2'!M20+'STP2'!P20+'STP2'!R20+'STP2'!T20+'STP2'!V20+'STP2'!X20+'STP2'!AA20+'STP2'!AC20+'STP2'!AE20+'STP2'!AG20+'STP2'!AI20+'STP2'!AL20+'STP2'!AN20+'STP2'!AP20+'STP2'!AR20+'STP2'!AT20+'STP2'!AW20+'STP2'!AY20+'STP2'!BA20+'STP2'!BC20+'STP2'!BE20)</f>
        <v/>
      </c>
      <c r="I27" s="71" t="str">
        <f>IF(ISERROR('STP2'!L20+'STP2'!O20+'STP2'!Z20+'STP2'!AK20+'STP2'!AV20),"",'STP2'!L20+'STP2'!O20+'STP2'!Z20+'STP2'!AK20+'STP2'!AV20)</f>
        <v/>
      </c>
      <c r="J27" s="72" t="str">
        <f>IF(ISERROR('STP2'!M20+'STP2'!P20+'STP2'!AA20+'STP2'!AL20+'STP2'!AW20),"",'STP2'!M20+'STP2'!P20+'STP2'!AA20+'STP2'!AL20+'STP2'!AW20)</f>
        <v/>
      </c>
      <c r="K27" s="72" t="str">
        <f>IF(ISERROR('STP2'!Q20+'STP2'!AB20+'STP2'!AM20+'STP2'!AX20),"",'STP2'!Q20+'STP2'!AB20+'STP2'!AM20+'STP2'!AX20)</f>
        <v/>
      </c>
      <c r="L27" s="110" t="str">
        <f>IF(ISERROR('STP2'!R20+'STP2'!AC20+'STP2'!AN20+'STP2'!AY20),"",'STP2'!R20+'STP2'!AC20+'STP2'!AN20+'STP2'!AY20)</f>
        <v/>
      </c>
      <c r="M27" s="72" t="str">
        <f>IF(ISERROR('STP2'!S20+'STP2'!AD20+'STP2'!AO20+'STP2'!AZ20),"",'STP2'!S20+'STP2'!AD20+'STP2'!AO20+'STP2'!AZ20)</f>
        <v/>
      </c>
      <c r="N27" s="72" t="str">
        <f>IF(ISERROR('STP2'!T20+'STP2'!AE20+'STP2'!AP20+'STP2'!BA20),"",'STP2'!T20+'STP2'!AE20+'STP2'!AP20+'STP2'!BA20)</f>
        <v/>
      </c>
      <c r="O27" s="72" t="str">
        <f>IF(ISERROR('STP2'!U20+'STP2'!AF20+'STP2'!AQ20+'STP2'!BB20),"",'STP2'!U20+'STP2'!AF20+'STP2'!AQ20+'STP2'!BB20)</f>
        <v/>
      </c>
      <c r="P27" s="72" t="str">
        <f>IF(ISERROR('STP2'!V20+'STP2'!AG20+'STP2'!AR20+'STP2'!BC20),"",'STP2'!V20+'STP2'!AG20+'STP2'!AR20+'STP2'!BC20)</f>
        <v/>
      </c>
      <c r="Q27" s="72" t="str">
        <f>IF(ISERROR('STP2'!W20+'STP2'!AH20+'STP2'!AS20+'STP2'!BD20),"",'STP2'!W20+'STP2'!AH20+'STP2'!AS20+'STP2'!BD20)</f>
        <v/>
      </c>
      <c r="R27" s="110" t="str">
        <f>IF(ISERROR('STP2'!X20+'STP2'!AI20+'STP2'!AT20+'STP2'!BE20),"",'STP2'!X20+'STP2'!AI20+'STP2'!AT20+'STP2'!BE20)</f>
        <v/>
      </c>
      <c r="S27" s="111" t="str">
        <f t="shared" si="1"/>
        <v/>
      </c>
      <c r="T27" s="73" t="str">
        <f>IF(ISBLANK('STP2'!K20),"",'STP2'!K20)</f>
        <v/>
      </c>
      <c r="U27" s="72">
        <f t="shared" si="2"/>
        <v>0</v>
      </c>
      <c r="V27" s="72">
        <f t="shared" si="3"/>
        <v>0</v>
      </c>
      <c r="W27" s="72">
        <f t="shared" si="4"/>
        <v>0</v>
      </c>
      <c r="X27" s="72" t="str">
        <f>IF(ISBLANK('STP2'!N20),"",'STP2'!N20)</f>
        <v/>
      </c>
      <c r="Y27" s="72">
        <f t="shared" si="5"/>
        <v>0</v>
      </c>
      <c r="Z27" s="72">
        <f t="shared" si="6"/>
        <v>0</v>
      </c>
      <c r="AA27" s="72">
        <f t="shared" si="7"/>
        <v>0</v>
      </c>
      <c r="AB27" s="72" t="str">
        <f>IF(ISBLANK('STP2'!Y20),"",'STP2'!Y20)</f>
        <v/>
      </c>
      <c r="AC27" s="72">
        <f t="shared" si="8"/>
        <v>0</v>
      </c>
      <c r="AD27" s="72">
        <f t="shared" si="9"/>
        <v>0</v>
      </c>
      <c r="AE27" s="72">
        <f t="shared" si="10"/>
        <v>0</v>
      </c>
      <c r="AF27" s="72" t="str">
        <f>IF(ISBLANK('STP2'!AJ20),"",'STP2'!AJ20)</f>
        <v/>
      </c>
      <c r="AG27" s="72">
        <f t="shared" si="11"/>
        <v>0</v>
      </c>
      <c r="AH27" s="72">
        <f t="shared" si="12"/>
        <v>0</v>
      </c>
      <c r="AI27" s="72">
        <f t="shared" si="13"/>
        <v>0</v>
      </c>
      <c r="AJ27" s="72" t="str">
        <f>IF(ISBLANK('STP2'!AU20),"",'STP2'!AU20)</f>
        <v/>
      </c>
      <c r="AK27" s="72">
        <f t="shared" si="14"/>
        <v>0</v>
      </c>
      <c r="AL27" s="72">
        <f t="shared" si="15"/>
        <v>0</v>
      </c>
      <c r="AM27" s="72">
        <f t="shared" si="16"/>
        <v>0</v>
      </c>
      <c r="AN27" s="72" t="str">
        <f>IF(ISBLANK('STP2'!BF20),"",'STP2'!BF20)</f>
        <v/>
      </c>
      <c r="AO27" s="72" t="str">
        <f>IF(ISBLANK('STP2'!BG20),"",'STP2'!BG20)</f>
        <v/>
      </c>
      <c r="AP27" s="74" t="str">
        <f>IF(ISBLANK('STP2'!BJ20),"",'STP2'!BJ20)</f>
        <v/>
      </c>
      <c r="AQ27" s="2">
        <f t="shared" si="17"/>
        <v>0</v>
      </c>
      <c r="AR27" s="2">
        <f t="shared" si="18"/>
        <v>0</v>
      </c>
      <c r="AS27" s="158">
        <f t="shared" si="19"/>
        <v>0</v>
      </c>
      <c r="AT27" s="164">
        <f t="shared" si="20"/>
        <v>0</v>
      </c>
      <c r="AU27" s="164">
        <f t="shared" si="21"/>
        <v>0</v>
      </c>
      <c r="AV27" s="164">
        <f t="shared" si="22"/>
        <v>0</v>
      </c>
      <c r="AW27" s="164">
        <f t="shared" si="23"/>
        <v>0</v>
      </c>
      <c r="AY27" s="181">
        <f t="shared" si="24"/>
        <v>0</v>
      </c>
      <c r="AZ27" s="168">
        <f t="shared" si="25"/>
        <v>0</v>
      </c>
      <c r="BA27" s="168">
        <f t="shared" si="26"/>
        <v>0</v>
      </c>
      <c r="BB27" s="168">
        <f t="shared" si="27"/>
        <v>0</v>
      </c>
      <c r="BC27" s="168">
        <f t="shared" si="28"/>
        <v>0</v>
      </c>
      <c r="BE27" s="230" t="str">
        <f t="shared" si="29"/>
        <v/>
      </c>
      <c r="BF27" s="230" t="str">
        <f>'STP2'!CH20</f>
        <v/>
      </c>
      <c r="BG27" s="230" t="str">
        <f>'STP2'!CJ20</f>
        <v/>
      </c>
    </row>
    <row r="28" spans="1:59" x14ac:dyDescent="0.3">
      <c r="A28" s="18" t="str">
        <f>IF(ISBLANK('STP2'!I21),"",'STP2'!I21)</f>
        <v/>
      </c>
      <c r="B28" s="8" t="str">
        <f>IF(ISBLANK('STP2'!J21),"",'STP2'!J21)</f>
        <v/>
      </c>
      <c r="C28" s="8" t="e">
        <f>IF(ISBLANK('STP2'!L21),"",ROUNDUP('STP2'!L21/50,0)+ROUNDUP('STP2'!O21/50,0)+ROUNDUP('STP2'!Q21/50,0)+ROUNDUP('STP2'!S21/50,0)+ROUNDUP('STP2'!U21/50,0)+ROUNDUP('STP2'!W21/50,0)+ROUNDUP('STP2'!Z21/50,0)+ROUNDUP('STP2'!AB21/50,0)+ROUNDUP('STP2'!AD21/50,0)+ROUNDUP('STP2'!AF21/50,0)+ROUNDUP('STP2'!AH21/50,0)+ROUNDUP('STP2'!AK21/50,0)+ROUNDUP('STP2'!AM21/50,0)+ROUNDUP('STP2'!AO21/50,0)+ROUNDUP('STP2'!AQ21/50,0)+ROUNDUP('STP2'!AS21/50,0)+ROUNDUP('STP2'!AV21/50,0)+ROUNDUP('STP2'!AX21/50,0)+ROUNDUP('STP2'!AZ21/50,0)+ROUNDUP('STP2'!BB21/50,0)+ROUNDUP('STP2'!BD21/50,0))</f>
        <v>#VALUE!</v>
      </c>
      <c r="D28" s="21" t="str">
        <f t="shared" si="0"/>
        <v/>
      </c>
      <c r="E28" s="71" t="str">
        <f>IF(ISBLANK('STP2'!L21),"",'STP2'!L21)</f>
        <v/>
      </c>
      <c r="F28" s="72" t="str">
        <f>IF(ISERROR('STP2'!O21+'STP2'!Z21+'STP2'!AK21+'STP2'!AV21),"",'STP2'!O21+'STP2'!Z21+'STP2'!AK21+'STP2'!AV21)</f>
        <v/>
      </c>
      <c r="G28" s="72" t="str">
        <f>IF(ISERROR('STP2'!Q21+'STP2'!S21+'STP2'!U21+'STP2'!W21+'STP2'!AB21+'STP2'!AD21+'STP2'!AF21+'STP2'!AH21+'STP2'!AM21+'STP2'!AO21+'STP2'!AQ21+'STP2'!AS21+'STP2'!AX21+'STP2'!AZ21+'STP2'!BB21+'STP2'!BD21),"",'STP2'!Q21+'STP2'!S21+'STP2'!U21+'STP2'!W21+'STP2'!AB21+'STP2'!AD21+'STP2'!AF21+'STP2'!AH21+'STP2'!AM21+'STP2'!AO21+'STP2'!AQ21+'STP2'!AS21+'STP2'!AX21+'STP2'!AZ21+'STP2'!BB21+'STP2'!BD21)</f>
        <v/>
      </c>
      <c r="H28" s="72" t="str">
        <f>IF(ISERROR('STP2'!M21+'STP2'!P21+'STP2'!R21+'STP2'!T21+'STP2'!V21+'STP2'!X21+'STP2'!AA21+'STP2'!AC21+'STP2'!AE21+'STP2'!AG21+'STP2'!AI21+'STP2'!AL21+'STP2'!AN21+'STP2'!AP21+'STP2'!AR21+'STP2'!AT21+'STP2'!AW21+'STP2'!AY21+'STP2'!BA21+'STP2'!BC21+'STP2'!BE21),"",'STP2'!M21+'STP2'!P21+'STP2'!R21+'STP2'!T21+'STP2'!V21+'STP2'!X21+'STP2'!AA21+'STP2'!AC21+'STP2'!AE21+'STP2'!AG21+'STP2'!AI21+'STP2'!AL21+'STP2'!AN21+'STP2'!AP21+'STP2'!AR21+'STP2'!AT21+'STP2'!AW21+'STP2'!AY21+'STP2'!BA21+'STP2'!BC21+'STP2'!BE21)</f>
        <v/>
      </c>
      <c r="I28" s="71" t="str">
        <f>IF(ISERROR('STP2'!L21+'STP2'!O21+'STP2'!Z21+'STP2'!AK21+'STP2'!AV21),"",'STP2'!L21+'STP2'!O21+'STP2'!Z21+'STP2'!AK21+'STP2'!AV21)</f>
        <v/>
      </c>
      <c r="J28" s="72" t="str">
        <f>IF(ISERROR('STP2'!M21+'STP2'!P21+'STP2'!AA21+'STP2'!AL21+'STP2'!AW21),"",'STP2'!M21+'STP2'!P21+'STP2'!AA21+'STP2'!AL21+'STP2'!AW21)</f>
        <v/>
      </c>
      <c r="K28" s="72" t="str">
        <f>IF(ISERROR('STP2'!Q21+'STP2'!AB21+'STP2'!AM21+'STP2'!AX21),"",'STP2'!Q21+'STP2'!AB21+'STP2'!AM21+'STP2'!AX21)</f>
        <v/>
      </c>
      <c r="L28" s="110" t="str">
        <f>IF(ISERROR('STP2'!R21+'STP2'!AC21+'STP2'!AN21+'STP2'!AY21),"",'STP2'!R21+'STP2'!AC21+'STP2'!AN21+'STP2'!AY21)</f>
        <v/>
      </c>
      <c r="M28" s="72" t="str">
        <f>IF(ISERROR('STP2'!S21+'STP2'!AD21+'STP2'!AO21+'STP2'!AZ21),"",'STP2'!S21+'STP2'!AD21+'STP2'!AO21+'STP2'!AZ21)</f>
        <v/>
      </c>
      <c r="N28" s="72" t="str">
        <f>IF(ISERROR('STP2'!T21+'STP2'!AE21+'STP2'!AP21+'STP2'!BA21),"",'STP2'!T21+'STP2'!AE21+'STP2'!AP21+'STP2'!BA21)</f>
        <v/>
      </c>
      <c r="O28" s="72" t="str">
        <f>IF(ISERROR('STP2'!U21+'STP2'!AF21+'STP2'!AQ21+'STP2'!BB21),"",'STP2'!U21+'STP2'!AF21+'STP2'!AQ21+'STP2'!BB21)</f>
        <v/>
      </c>
      <c r="P28" s="72" t="str">
        <f>IF(ISERROR('STP2'!V21+'STP2'!AG21+'STP2'!AR21+'STP2'!BC21),"",'STP2'!V21+'STP2'!AG21+'STP2'!AR21+'STP2'!BC21)</f>
        <v/>
      </c>
      <c r="Q28" s="72" t="str">
        <f>IF(ISERROR('STP2'!W21+'STP2'!AH21+'STP2'!AS21+'STP2'!BD21),"",'STP2'!W21+'STP2'!AH21+'STP2'!AS21+'STP2'!BD21)</f>
        <v/>
      </c>
      <c r="R28" s="110" t="str">
        <f>IF(ISERROR('STP2'!X21+'STP2'!AI21+'STP2'!AT21+'STP2'!BE21),"",'STP2'!X21+'STP2'!AI21+'STP2'!AT21+'STP2'!BE21)</f>
        <v/>
      </c>
      <c r="S28" s="111" t="str">
        <f t="shared" si="1"/>
        <v/>
      </c>
      <c r="T28" s="73" t="str">
        <f>IF(ISBLANK('STP2'!K21),"",'STP2'!K21)</f>
        <v/>
      </c>
      <c r="U28" s="72">
        <f>IF(ISBLANK(T28),"",IF(T28=1,AN28,0))</f>
        <v>0</v>
      </c>
      <c r="V28" s="72">
        <f>IF(T28=1,AO28,0)</f>
        <v>0</v>
      </c>
      <c r="W28" s="72">
        <f>IF(T28=1,AP28,0)</f>
        <v>0</v>
      </c>
      <c r="X28" s="72" t="str">
        <f>IF(ISBLANK('STP2'!N21),"",'STP2'!N21)</f>
        <v/>
      </c>
      <c r="Y28" s="72">
        <f>IF(X28=1,AN28,0)</f>
        <v>0</v>
      </c>
      <c r="Z28" s="72">
        <f>IF(X28=1,AO28,0)</f>
        <v>0</v>
      </c>
      <c r="AA28" s="72">
        <f>IF(X28=1,AP28,0)</f>
        <v>0</v>
      </c>
      <c r="AB28" s="72" t="str">
        <f>IF(ISBLANK('STP2'!Y21),"",'STP2'!Y21)</f>
        <v/>
      </c>
      <c r="AC28" s="72">
        <f>IF(AB28=1,AN28,0)</f>
        <v>0</v>
      </c>
      <c r="AD28" s="72">
        <f>IF(AB28=1,AO28,0)</f>
        <v>0</v>
      </c>
      <c r="AE28" s="72">
        <f>IF(AB28=1,AP28,0)</f>
        <v>0</v>
      </c>
      <c r="AF28" s="72" t="str">
        <f>IF(ISBLANK('STP2'!AJ21),"",'STP2'!AJ21)</f>
        <v/>
      </c>
      <c r="AG28" s="72">
        <f>IF(AF28=1,AN28,0)</f>
        <v>0</v>
      </c>
      <c r="AH28" s="72">
        <f>IF(AF28=1,AO28,0)</f>
        <v>0</v>
      </c>
      <c r="AI28" s="72">
        <f>IF(AF28=1,AP28,0)</f>
        <v>0</v>
      </c>
      <c r="AJ28" s="72" t="str">
        <f>IF(ISBLANK('STP2'!AU21),"",'STP2'!AU21)</f>
        <v/>
      </c>
      <c r="AK28" s="72">
        <f>IF(AJ28=1,AN28,0)</f>
        <v>0</v>
      </c>
      <c r="AL28" s="72">
        <f>IF(AJ28=1,AO28,0)</f>
        <v>0</v>
      </c>
      <c r="AM28" s="72">
        <f>IF(AJ28=1,AP28,0)</f>
        <v>0</v>
      </c>
      <c r="AN28" s="72" t="str">
        <f>IF(ISBLANK('STP2'!BF21),"",'STP2'!BF21)</f>
        <v/>
      </c>
      <c r="AO28" s="72" t="str">
        <f>IF(ISBLANK('STP2'!BG21),"",'STP2'!BG21)</f>
        <v/>
      </c>
      <c r="AP28" s="74" t="str">
        <f>IF(ISBLANK('STP2'!BJ21),"",'STP2'!BJ21)</f>
        <v/>
      </c>
      <c r="AQ28" s="2">
        <f t="shared" si="17"/>
        <v>0</v>
      </c>
      <c r="AR28" s="2">
        <f t="shared" si="18"/>
        <v>0</v>
      </c>
      <c r="AS28" s="158">
        <f t="shared" si="19"/>
        <v>0</v>
      </c>
      <c r="AT28" s="164">
        <f t="shared" si="20"/>
        <v>0</v>
      </c>
      <c r="AU28" s="164">
        <f t="shared" si="21"/>
        <v>0</v>
      </c>
      <c r="AV28" s="164">
        <f t="shared" si="22"/>
        <v>0</v>
      </c>
      <c r="AW28" s="164">
        <f t="shared" si="23"/>
        <v>0</v>
      </c>
      <c r="AY28" s="181">
        <f t="shared" si="24"/>
        <v>0</v>
      </c>
      <c r="AZ28" s="168">
        <f t="shared" si="25"/>
        <v>0</v>
      </c>
      <c r="BA28" s="168">
        <f t="shared" si="26"/>
        <v>0</v>
      </c>
      <c r="BB28" s="168">
        <f t="shared" si="27"/>
        <v>0</v>
      </c>
      <c r="BC28" s="168">
        <f t="shared" si="28"/>
        <v>0</v>
      </c>
      <c r="BE28" s="230" t="str">
        <f t="shared" si="29"/>
        <v/>
      </c>
      <c r="BF28" s="230" t="str">
        <f>'STP2'!CH21</f>
        <v/>
      </c>
      <c r="BG28" s="230" t="str">
        <f>'STP2'!CJ21</f>
        <v/>
      </c>
    </row>
    <row r="29" spans="1:59" x14ac:dyDescent="0.3">
      <c r="A29" s="18" t="str">
        <f>IF(ISBLANK('STP2'!I22),"",'STP2'!I22)</f>
        <v/>
      </c>
      <c r="B29" s="8" t="str">
        <f>IF(ISBLANK('STP2'!J22),"",'STP2'!J22)</f>
        <v/>
      </c>
      <c r="C29" s="8" t="e">
        <f>IF(ISBLANK('STP2'!L22),"",ROUNDUP('STP2'!L22/50,0)+ROUNDUP('STP2'!O22/50,0)+ROUNDUP('STP2'!Q22/50,0)+ROUNDUP('STP2'!S22/50,0)+ROUNDUP('STP2'!U22/50,0)+ROUNDUP('STP2'!W22/50,0)+ROUNDUP('STP2'!Z22/50,0)+ROUNDUP('STP2'!AB22/50,0)+ROUNDUP('STP2'!AD22/50,0)+ROUNDUP('STP2'!AF22/50,0)+ROUNDUP('STP2'!AH22/50,0)+ROUNDUP('STP2'!AK22/50,0)+ROUNDUP('STP2'!AM22/50,0)+ROUNDUP('STP2'!AO22/50,0)+ROUNDUP('STP2'!AQ22/50,0)+ROUNDUP('STP2'!AS22/50,0)+ROUNDUP('STP2'!AV22/50,0)+ROUNDUP('STP2'!AX22/50,0)+ROUNDUP('STP2'!AZ22/50,0)+ROUNDUP('STP2'!BB22/50,0)+ROUNDUP('STP2'!BD22/50,0))</f>
        <v>#VALUE!</v>
      </c>
      <c r="D29" s="21" t="str">
        <f t="shared" si="0"/>
        <v/>
      </c>
      <c r="E29" s="71" t="str">
        <f>IF(ISBLANK('STP2'!L22),"",'STP2'!L22)</f>
        <v/>
      </c>
      <c r="F29" s="72" t="str">
        <f>IF(ISERROR('STP2'!O22+'STP2'!Z22+'STP2'!AK22+'STP2'!AV22),"",'STP2'!O22+'STP2'!Z22+'STP2'!AK22+'STP2'!AV22)</f>
        <v/>
      </c>
      <c r="G29" s="72" t="str">
        <f>IF(ISERROR('STP2'!Q22+'STP2'!S22+'STP2'!U22+'STP2'!W22+'STP2'!AB22+'STP2'!AD22+'STP2'!AF22+'STP2'!AH22+'STP2'!AM22+'STP2'!AO22+'STP2'!AQ22+'STP2'!AS22+'STP2'!AX22+'STP2'!AZ22+'STP2'!BB22+'STP2'!BD22),"",'STP2'!Q22+'STP2'!S22+'STP2'!U22+'STP2'!W22+'STP2'!AB22+'STP2'!AD22+'STP2'!AF22+'STP2'!AH22+'STP2'!AM22+'STP2'!AO22+'STP2'!AQ22+'STP2'!AS22+'STP2'!AX22+'STP2'!AZ22+'STP2'!BB22+'STP2'!BD22)</f>
        <v/>
      </c>
      <c r="H29" s="72" t="str">
        <f>IF(ISERROR('STP2'!M22+'STP2'!P22+'STP2'!R22+'STP2'!T22+'STP2'!V22+'STP2'!X22+'STP2'!AA22+'STP2'!AC22+'STP2'!AE22+'STP2'!AG22+'STP2'!AI22+'STP2'!AL22+'STP2'!AN22+'STP2'!AP22+'STP2'!AR22+'STP2'!AT22+'STP2'!AW22+'STP2'!AY22+'STP2'!BA22+'STP2'!BC22+'STP2'!BE22),"",'STP2'!M22+'STP2'!P22+'STP2'!R22+'STP2'!T22+'STP2'!V22+'STP2'!X22+'STP2'!AA22+'STP2'!AC22+'STP2'!AE22+'STP2'!AG22+'STP2'!AI22+'STP2'!AL22+'STP2'!AN22+'STP2'!AP22+'STP2'!AR22+'STP2'!AT22+'STP2'!AW22+'STP2'!AY22+'STP2'!BA22+'STP2'!BC22+'STP2'!BE22)</f>
        <v/>
      </c>
      <c r="I29" s="71" t="str">
        <f>IF(ISERROR('STP2'!L22+'STP2'!O22+'STP2'!Z22+'STP2'!AK22+'STP2'!AV22),"",'STP2'!L22+'STP2'!O22+'STP2'!Z22+'STP2'!AK22+'STP2'!AV22)</f>
        <v/>
      </c>
      <c r="J29" s="72" t="str">
        <f>IF(ISERROR('STP2'!M22+'STP2'!P22+'STP2'!AA22+'STP2'!AL22+'STP2'!AW22),"",'STP2'!M22+'STP2'!P22+'STP2'!AA22+'STP2'!AL22+'STP2'!AW22)</f>
        <v/>
      </c>
      <c r="K29" s="72" t="str">
        <f>IF(ISERROR('STP2'!Q22+'STP2'!AB22+'STP2'!AM22+'STP2'!AX22),"",'STP2'!Q22+'STP2'!AB22+'STP2'!AM22+'STP2'!AX22)</f>
        <v/>
      </c>
      <c r="L29" s="110" t="str">
        <f>IF(ISERROR('STP2'!R22+'STP2'!AC22+'STP2'!AN22+'STP2'!AY22),"",'STP2'!R22+'STP2'!AC22+'STP2'!AN22+'STP2'!AY22)</f>
        <v/>
      </c>
      <c r="M29" s="72" t="str">
        <f>IF(ISERROR('STP2'!S22+'STP2'!AD22+'STP2'!AO22+'STP2'!AZ22),"",'STP2'!S22+'STP2'!AD22+'STP2'!AO22+'STP2'!AZ22)</f>
        <v/>
      </c>
      <c r="N29" s="72" t="str">
        <f>IF(ISERROR('STP2'!T22+'STP2'!AE22+'STP2'!AP22+'STP2'!BA22),"",'STP2'!T22+'STP2'!AE22+'STP2'!AP22+'STP2'!BA22)</f>
        <v/>
      </c>
      <c r="O29" s="72" t="str">
        <f>IF(ISERROR('STP2'!U22+'STP2'!AF22+'STP2'!AQ22+'STP2'!BB22),"",'STP2'!U22+'STP2'!AF22+'STP2'!AQ22+'STP2'!BB22)</f>
        <v/>
      </c>
      <c r="P29" s="72" t="str">
        <f>IF(ISERROR('STP2'!V22+'STP2'!AG22+'STP2'!AR22+'STP2'!BC22),"",'STP2'!V22+'STP2'!AG22+'STP2'!AR22+'STP2'!BC22)</f>
        <v/>
      </c>
      <c r="Q29" s="72" t="str">
        <f>IF(ISERROR('STP2'!W22+'STP2'!AH22+'STP2'!AS22+'STP2'!BD22),"",'STP2'!W22+'STP2'!AH22+'STP2'!AS22+'STP2'!BD22)</f>
        <v/>
      </c>
      <c r="R29" s="110" t="str">
        <f>IF(ISERROR('STP2'!X22+'STP2'!AI22+'STP2'!AT22+'STP2'!BE22),"",'STP2'!X22+'STP2'!AI22+'STP2'!AT22+'STP2'!BE22)</f>
        <v/>
      </c>
      <c r="S29" s="111" t="str">
        <f t="shared" si="1"/>
        <v/>
      </c>
      <c r="T29" s="73" t="str">
        <f>IF(ISBLANK('STP2'!K22),"",'STP2'!K22)</f>
        <v/>
      </c>
      <c r="U29" s="72">
        <f>IF(ISBLANK(T29),"",IF(T29=1,AN29,0))</f>
        <v>0</v>
      </c>
      <c r="V29" s="72">
        <f>IF(T29=1,AO29,0)</f>
        <v>0</v>
      </c>
      <c r="W29" s="72">
        <f>IF(T29=1,AP29,0)</f>
        <v>0</v>
      </c>
      <c r="X29" s="72" t="str">
        <f>IF(ISBLANK('STP2'!N22),"",'STP2'!N22)</f>
        <v/>
      </c>
      <c r="Y29" s="72">
        <f>IF(X29=1,AN29,0)</f>
        <v>0</v>
      </c>
      <c r="Z29" s="72">
        <f>IF(X29=1,AO29,0)</f>
        <v>0</v>
      </c>
      <c r="AA29" s="72">
        <f>IF(X29=1,AP29,0)</f>
        <v>0</v>
      </c>
      <c r="AB29" s="72" t="str">
        <f>IF(ISBLANK('STP2'!Y22),"",'STP2'!Y22)</f>
        <v/>
      </c>
      <c r="AC29" s="72">
        <f>IF(AB29=1,AN29,0)</f>
        <v>0</v>
      </c>
      <c r="AD29" s="72">
        <f>IF(AB29=1,AO29,0)</f>
        <v>0</v>
      </c>
      <c r="AE29" s="72">
        <f>IF(AB29=1,AP29,0)</f>
        <v>0</v>
      </c>
      <c r="AF29" s="72" t="str">
        <f>IF(ISBLANK('STP2'!AJ22),"",'STP2'!AJ22)</f>
        <v/>
      </c>
      <c r="AG29" s="72">
        <f>IF(AF29=1,AN29,0)</f>
        <v>0</v>
      </c>
      <c r="AH29" s="72">
        <f>IF(AF29=1,AO29,0)</f>
        <v>0</v>
      </c>
      <c r="AI29" s="72">
        <f>IF(AF29=1,AP29,0)</f>
        <v>0</v>
      </c>
      <c r="AJ29" s="72" t="str">
        <f>IF(ISBLANK('STP2'!AU22),"",'STP2'!AU22)</f>
        <v/>
      </c>
      <c r="AK29" s="72">
        <f>IF(AJ29=1,AN29,0)</f>
        <v>0</v>
      </c>
      <c r="AL29" s="72">
        <f>IF(AJ29=1,AO29,0)</f>
        <v>0</v>
      </c>
      <c r="AM29" s="72">
        <f>IF(AJ29=1,AP29,0)</f>
        <v>0</v>
      </c>
      <c r="AN29" s="72" t="str">
        <f>IF(ISBLANK('STP2'!BF22),"",'STP2'!BF22)</f>
        <v/>
      </c>
      <c r="AO29" s="72" t="str">
        <f>IF(ISBLANK('STP2'!BG22),"",'STP2'!BG22)</f>
        <v/>
      </c>
      <c r="AP29" s="74" t="str">
        <f>IF(ISBLANK('STP2'!BJ22),"",'STP2'!BJ22)</f>
        <v/>
      </c>
      <c r="AQ29" s="2">
        <f t="shared" si="17"/>
        <v>0</v>
      </c>
      <c r="AR29" s="2">
        <f t="shared" si="18"/>
        <v>0</v>
      </c>
      <c r="AS29" s="158">
        <f t="shared" si="19"/>
        <v>0</v>
      </c>
      <c r="AT29" s="164">
        <f t="shared" si="20"/>
        <v>0</v>
      </c>
      <c r="AU29" s="164">
        <f t="shared" si="21"/>
        <v>0</v>
      </c>
      <c r="AV29" s="164">
        <f t="shared" si="22"/>
        <v>0</v>
      </c>
      <c r="AW29" s="164">
        <f t="shared" si="23"/>
        <v>0</v>
      </c>
      <c r="AY29" s="181">
        <f t="shared" si="24"/>
        <v>0</v>
      </c>
      <c r="AZ29" s="168">
        <f t="shared" si="25"/>
        <v>0</v>
      </c>
      <c r="BA29" s="168">
        <f t="shared" si="26"/>
        <v>0</v>
      </c>
      <c r="BB29" s="168">
        <f t="shared" si="27"/>
        <v>0</v>
      </c>
      <c r="BC29" s="168">
        <f t="shared" si="28"/>
        <v>0</v>
      </c>
      <c r="BE29" s="230" t="str">
        <f t="shared" si="29"/>
        <v/>
      </c>
      <c r="BF29" s="230" t="str">
        <f>'STP2'!CH22</f>
        <v/>
      </c>
      <c r="BG29" s="230" t="str">
        <f>'STP2'!CJ22</f>
        <v/>
      </c>
    </row>
    <row r="30" spans="1:59" ht="15" thickBot="1" x14ac:dyDescent="0.35">
      <c r="A30" s="18" t="str">
        <f>IF(ISBLANK('STP2'!I23),"",'STP2'!I23)</f>
        <v/>
      </c>
      <c r="B30" s="8" t="str">
        <f>IF(ISBLANK('STP2'!J23),"",'STP2'!J23)</f>
        <v/>
      </c>
      <c r="C30" s="8" t="e">
        <f>IF(ISBLANK('STP2'!L23),"",ROUNDUP('STP2'!L23/50,0)+ROUNDUP('STP2'!O23/50,0)+ROUNDUP('STP2'!Q23/50,0)+ROUNDUP('STP2'!S23/50,0)+ROUNDUP('STP2'!U23/50,0)+ROUNDUP('STP2'!W23/50,0)+ROUNDUP('STP2'!Z23/50,0)+ROUNDUP('STP2'!AB23/50,0)+ROUNDUP('STP2'!AD23/50,0)+ROUNDUP('STP2'!AF23/50,0)+ROUNDUP('STP2'!AH23/50,0)+ROUNDUP('STP2'!AK23/50,0)+ROUNDUP('STP2'!AM23/50,0)+ROUNDUP('STP2'!AO23/50,0)+ROUNDUP('STP2'!AQ23/50,0)+ROUNDUP('STP2'!AS23/50,0)+ROUNDUP('STP2'!AV23/50,0)+ROUNDUP('STP2'!AX23/50,0)+ROUNDUP('STP2'!AZ23/50,0)+ROUNDUP('STP2'!BB23/50,0)+ROUNDUP('STP2'!BD23/50,0))</f>
        <v>#VALUE!</v>
      </c>
      <c r="D30" s="21" t="str">
        <f t="shared" si="0"/>
        <v/>
      </c>
      <c r="E30" s="71" t="str">
        <f>IF(ISBLANK('STP2'!L23),"",'STP2'!L23)</f>
        <v/>
      </c>
      <c r="F30" s="72" t="str">
        <f>IF(ISERROR('STP2'!O23+'STP2'!Z23+'STP2'!AK23+'STP2'!AV23),"",'STP2'!O23+'STP2'!Z23+'STP2'!AK23+'STP2'!AV23)</f>
        <v/>
      </c>
      <c r="G30" s="72" t="str">
        <f>IF(ISERROR('STP2'!Q23+'STP2'!S23+'STP2'!U23+'STP2'!W23+'STP2'!AB23+'STP2'!AD23+'STP2'!AF23+'STP2'!AH23+'STP2'!AM23+'STP2'!AO23+'STP2'!AQ23+'STP2'!AS23+'STP2'!AX23+'STP2'!AZ23+'STP2'!BB23+'STP2'!BD23),"",'STP2'!Q23+'STP2'!S23+'STP2'!U23+'STP2'!W23+'STP2'!AB23+'STP2'!AD23+'STP2'!AF23+'STP2'!AH23+'STP2'!AM23+'STP2'!AO23+'STP2'!AQ23+'STP2'!AS23+'STP2'!AX23+'STP2'!AZ23+'STP2'!BB23+'STP2'!BD23)</f>
        <v/>
      </c>
      <c r="H30" s="72" t="str">
        <f>IF(ISERROR('STP2'!M23+'STP2'!P23+'STP2'!R23+'STP2'!T23+'STP2'!V23+'STP2'!X23+'STP2'!AA23+'STP2'!AC23+'STP2'!AE23+'STP2'!AG23+'STP2'!AI23+'STP2'!AL23+'STP2'!AN23+'STP2'!AP23+'STP2'!AR23+'STP2'!AT23+'STP2'!AW23+'STP2'!AY23+'STP2'!BA23+'STP2'!BC23+'STP2'!BE23),"",'STP2'!M23+'STP2'!P23+'STP2'!R23+'STP2'!T23+'STP2'!V23+'STP2'!X23+'STP2'!AA23+'STP2'!AC23+'STP2'!AE23+'STP2'!AG23+'STP2'!AI23+'STP2'!AL23+'STP2'!AN23+'STP2'!AP23+'STP2'!AR23+'STP2'!AT23+'STP2'!AW23+'STP2'!AY23+'STP2'!BA23+'STP2'!BC23+'STP2'!BE23)</f>
        <v/>
      </c>
      <c r="I30" s="71" t="str">
        <f>IF(ISERROR('STP2'!L23+'STP2'!O23+'STP2'!Z23+'STP2'!AK23+'STP2'!AV23),"",'STP2'!L23+'STP2'!O23+'STP2'!Z23+'STP2'!AK23+'STP2'!AV23)</f>
        <v/>
      </c>
      <c r="J30" s="72" t="str">
        <f>IF(ISERROR('STP2'!M23+'STP2'!P23+'STP2'!AA23+'STP2'!AL23+'STP2'!AW23),"",'STP2'!M23+'STP2'!P23+'STP2'!AA23+'STP2'!AL23+'STP2'!AW23)</f>
        <v/>
      </c>
      <c r="K30" s="72" t="str">
        <f>IF(ISERROR('STP2'!Q23+'STP2'!AB23+'STP2'!AM23+'STP2'!AX23),"",'STP2'!Q23+'STP2'!AB23+'STP2'!AM23+'STP2'!AX23)</f>
        <v/>
      </c>
      <c r="L30" s="110" t="str">
        <f>IF(ISERROR('STP2'!R23+'STP2'!AC23+'STP2'!AN23+'STP2'!AY23),"",'STP2'!R23+'STP2'!AC23+'STP2'!AN23+'STP2'!AY23)</f>
        <v/>
      </c>
      <c r="M30" s="72" t="str">
        <f>IF(ISERROR('STP2'!S23+'STP2'!AD23+'STP2'!AO23+'STP2'!AZ23),"",'STP2'!S23+'STP2'!AD23+'STP2'!AO23+'STP2'!AZ23)</f>
        <v/>
      </c>
      <c r="N30" s="72" t="str">
        <f>IF(ISERROR('STP2'!T23+'STP2'!AE23+'STP2'!AP23+'STP2'!BA23),"",'STP2'!T23+'STP2'!AE23+'STP2'!AP23+'STP2'!BA23)</f>
        <v/>
      </c>
      <c r="O30" s="72" t="str">
        <f>IF(ISERROR('STP2'!U23+'STP2'!AF23+'STP2'!AQ23+'STP2'!BB23),"",'STP2'!U23+'STP2'!AF23+'STP2'!AQ23+'STP2'!BB23)</f>
        <v/>
      </c>
      <c r="P30" s="72" t="str">
        <f>IF(ISERROR('STP2'!V23+'STP2'!AG23+'STP2'!AR23+'STP2'!BC23),"",'STP2'!V23+'STP2'!AG23+'STP2'!AR23+'STP2'!BC23)</f>
        <v/>
      </c>
      <c r="Q30" s="72" t="str">
        <f>IF(ISERROR('STP2'!W23+'STP2'!AH23+'STP2'!AS23+'STP2'!BD23),"",'STP2'!W23+'STP2'!AH23+'STP2'!AS23+'STP2'!BD23)</f>
        <v/>
      </c>
      <c r="R30" s="110" t="str">
        <f>IF(ISERROR('STP2'!X23+'STP2'!AI23+'STP2'!AT23+'STP2'!BE23),"",'STP2'!X23+'STP2'!AI23+'STP2'!AT23+'STP2'!BE23)</f>
        <v/>
      </c>
      <c r="S30" s="111" t="str">
        <f t="shared" si="1"/>
        <v/>
      </c>
      <c r="T30" s="73" t="str">
        <f>IF(ISBLANK('STP2'!K23),"",'STP2'!K23)</f>
        <v/>
      </c>
      <c r="U30" s="72">
        <f>IF(ISBLANK(T30),"",IF(T30=1,AN30,0))</f>
        <v>0</v>
      </c>
      <c r="V30" s="72">
        <f>IF(T30=1,AO30,0)</f>
        <v>0</v>
      </c>
      <c r="W30" s="72">
        <f>IF(T30=1,AP30,0)</f>
        <v>0</v>
      </c>
      <c r="X30" s="72" t="str">
        <f>IF(ISBLANK('STP2'!N23),"",'STP2'!N23)</f>
        <v/>
      </c>
      <c r="Y30" s="72">
        <f>IF(X30=1,AN30,0)</f>
        <v>0</v>
      </c>
      <c r="Z30" s="72">
        <f>IF(X30=1,AO30,0)</f>
        <v>0</v>
      </c>
      <c r="AA30" s="72">
        <f>IF(X30=1,AP30,0)</f>
        <v>0</v>
      </c>
      <c r="AB30" s="72" t="str">
        <f>IF(ISBLANK('STP2'!Y23),"",'STP2'!Y23)</f>
        <v/>
      </c>
      <c r="AC30" s="72">
        <f>IF(AB30=1,AN30,0)</f>
        <v>0</v>
      </c>
      <c r="AD30" s="72">
        <f>IF(AB30=1,AO30,0)</f>
        <v>0</v>
      </c>
      <c r="AE30" s="72">
        <f>IF(AB30=1,AP30,0)</f>
        <v>0</v>
      </c>
      <c r="AF30" s="72" t="str">
        <f>IF(ISBLANK('STP2'!AJ23),"",'STP2'!AJ23)</f>
        <v/>
      </c>
      <c r="AG30" s="72">
        <f>IF(AF30=1,AN30,0)</f>
        <v>0</v>
      </c>
      <c r="AH30" s="72">
        <f>IF(AF30=1,AO30,0)</f>
        <v>0</v>
      </c>
      <c r="AI30" s="72">
        <f>IF(AF30=1,AP30,0)</f>
        <v>0</v>
      </c>
      <c r="AJ30" s="72" t="str">
        <f>IF(ISBLANK('STP2'!AU23),"",'STP2'!AU23)</f>
        <v/>
      </c>
      <c r="AK30" s="72">
        <f>IF(AJ30=1,AN30,0)</f>
        <v>0</v>
      </c>
      <c r="AL30" s="72">
        <f>IF(AJ30=1,AO30,0)</f>
        <v>0</v>
      </c>
      <c r="AM30" s="72">
        <f>IF(AJ30=1,AP30,0)</f>
        <v>0</v>
      </c>
      <c r="AN30" s="72" t="str">
        <f>IF(ISBLANK('STP2'!BF23),"",'STP2'!BF23)</f>
        <v/>
      </c>
      <c r="AO30" s="72" t="str">
        <f>IF(ISBLANK('STP2'!BG23),"",'STP2'!BG23)</f>
        <v/>
      </c>
      <c r="AP30" s="74" t="str">
        <f>IF(ISBLANK('STP2'!BJ23),"",'STP2'!BJ23)</f>
        <v/>
      </c>
      <c r="AQ30" s="2">
        <f t="shared" si="17"/>
        <v>0</v>
      </c>
      <c r="AR30" s="2">
        <f t="shared" si="18"/>
        <v>0</v>
      </c>
      <c r="AS30" s="159">
        <f t="shared" si="19"/>
        <v>0</v>
      </c>
      <c r="AT30" s="165">
        <f t="shared" si="20"/>
        <v>0</v>
      </c>
      <c r="AU30" s="165">
        <f t="shared" si="21"/>
        <v>0</v>
      </c>
      <c r="AV30" s="165">
        <f t="shared" si="22"/>
        <v>0</v>
      </c>
      <c r="AW30" s="165">
        <f t="shared" si="23"/>
        <v>0</v>
      </c>
      <c r="AY30" s="182">
        <f t="shared" si="24"/>
        <v>0</v>
      </c>
      <c r="AZ30" s="165">
        <f t="shared" si="25"/>
        <v>0</v>
      </c>
      <c r="BA30" s="165">
        <f t="shared" si="26"/>
        <v>0</v>
      </c>
      <c r="BB30" s="165">
        <f t="shared" si="27"/>
        <v>0</v>
      </c>
      <c r="BC30" s="165">
        <f t="shared" si="28"/>
        <v>0</v>
      </c>
      <c r="BE30" s="230" t="str">
        <f t="shared" si="29"/>
        <v/>
      </c>
      <c r="BF30" s="230" t="str">
        <f>'STP2'!CH23</f>
        <v/>
      </c>
      <c r="BG30" s="230" t="str">
        <f>'STP2'!CJ23</f>
        <v/>
      </c>
    </row>
    <row r="31" spans="1:59" s="20" customFormat="1" ht="15" thickBot="1" x14ac:dyDescent="0.35">
      <c r="A31" s="289" t="s">
        <v>38</v>
      </c>
      <c r="B31" s="290"/>
      <c r="C31" s="290"/>
      <c r="D31" s="290"/>
      <c r="E31" s="75">
        <f t="shared" ref="E31:S31" si="30">SUM(E9:E30)</f>
        <v>0</v>
      </c>
      <c r="F31" s="76">
        <f t="shared" si="30"/>
        <v>1</v>
      </c>
      <c r="G31" s="76">
        <f t="shared" si="30"/>
        <v>24</v>
      </c>
      <c r="H31" s="76">
        <f t="shared" si="30"/>
        <v>0</v>
      </c>
      <c r="I31" s="75">
        <f t="shared" si="30"/>
        <v>1</v>
      </c>
      <c r="J31" s="76">
        <f t="shared" si="30"/>
        <v>0</v>
      </c>
      <c r="K31" s="76">
        <f t="shared" si="30"/>
        <v>3</v>
      </c>
      <c r="L31" s="76">
        <f t="shared" si="30"/>
        <v>0</v>
      </c>
      <c r="M31" s="76">
        <f t="shared" si="30"/>
        <v>7</v>
      </c>
      <c r="N31" s="76">
        <f t="shared" si="30"/>
        <v>0</v>
      </c>
      <c r="O31" s="76">
        <f t="shared" si="30"/>
        <v>7</v>
      </c>
      <c r="P31" s="76">
        <f t="shared" si="30"/>
        <v>0</v>
      </c>
      <c r="Q31" s="76">
        <f t="shared" si="30"/>
        <v>7</v>
      </c>
      <c r="R31" s="76">
        <f t="shared" si="30"/>
        <v>0</v>
      </c>
      <c r="S31" s="77">
        <f t="shared" si="30"/>
        <v>25</v>
      </c>
      <c r="T31" s="78"/>
      <c r="U31" s="76">
        <f>SUM(U9:U30)</f>
        <v>0</v>
      </c>
      <c r="V31" s="76">
        <f>SUM(V9:V30)</f>
        <v>0</v>
      </c>
      <c r="W31" s="76">
        <f>SUM(W9:W30)</f>
        <v>0</v>
      </c>
      <c r="X31" s="76"/>
      <c r="Y31" s="76">
        <f>SUM(Y9:Y30)</f>
        <v>1</v>
      </c>
      <c r="Z31" s="76">
        <f>SUM(Z9:Z30)</f>
        <v>0</v>
      </c>
      <c r="AA31" s="76">
        <f>SUM(AA9:AA30)</f>
        <v>0</v>
      </c>
      <c r="AB31" s="76"/>
      <c r="AC31" s="76">
        <f>SUM(AC9:AC30)</f>
        <v>0</v>
      </c>
      <c r="AD31" s="76">
        <f>SUM(AD9:AD30)</f>
        <v>0</v>
      </c>
      <c r="AE31" s="76">
        <f>SUM(AE9:AE30)</f>
        <v>0</v>
      </c>
      <c r="AF31" s="76"/>
      <c r="AG31" s="76">
        <f>SUM(AG9:AG30)</f>
        <v>3</v>
      </c>
      <c r="AH31" s="76">
        <f>SUM(AH9:AH30)</f>
        <v>0</v>
      </c>
      <c r="AI31" s="76">
        <f>SUM(AI9:AI30)</f>
        <v>0</v>
      </c>
      <c r="AJ31" s="76"/>
      <c r="AK31" s="76">
        <f t="shared" ref="AK31:AP31" si="31">SUM(AK9:AK30)</f>
        <v>0</v>
      </c>
      <c r="AL31" s="76">
        <f t="shared" si="31"/>
        <v>0</v>
      </c>
      <c r="AM31" s="76">
        <f t="shared" si="31"/>
        <v>0</v>
      </c>
      <c r="AN31" s="76">
        <f t="shared" si="31"/>
        <v>4</v>
      </c>
      <c r="AO31" s="76">
        <f t="shared" si="31"/>
        <v>0</v>
      </c>
      <c r="AP31" s="79">
        <f t="shared" si="31"/>
        <v>0</v>
      </c>
      <c r="AQ31" s="153">
        <f t="shared" ref="AQ31:AW31" si="32">SUM(AQ9:AQ30)</f>
        <v>0</v>
      </c>
      <c r="AR31" s="143">
        <f t="shared" si="32"/>
        <v>0</v>
      </c>
      <c r="AS31" s="160">
        <f t="shared" si="32"/>
        <v>0</v>
      </c>
      <c r="AT31" s="166">
        <f t="shared" si="32"/>
        <v>0</v>
      </c>
      <c r="AU31" s="166">
        <f t="shared" si="32"/>
        <v>0</v>
      </c>
      <c r="AV31" s="166">
        <f t="shared" si="32"/>
        <v>0</v>
      </c>
      <c r="AW31" s="166">
        <f t="shared" si="32"/>
        <v>0</v>
      </c>
      <c r="AX31" s="170">
        <f>SUM(AY31:BC31)</f>
        <v>0</v>
      </c>
      <c r="AY31" s="160">
        <f t="shared" ref="AY31:BC31" si="33">SUM(AY9:AY30)</f>
        <v>0</v>
      </c>
      <c r="AZ31" s="166">
        <f t="shared" si="33"/>
        <v>0</v>
      </c>
      <c r="BA31" s="166">
        <f t="shared" si="33"/>
        <v>0</v>
      </c>
      <c r="BB31" s="166">
        <f t="shared" si="33"/>
        <v>0</v>
      </c>
      <c r="BC31" s="166">
        <f t="shared" si="33"/>
        <v>0</v>
      </c>
      <c r="BD31" s="229" t="s">
        <v>142</v>
      </c>
      <c r="BE31" s="231">
        <f>SUM(BE9:BE30)</f>
        <v>0</v>
      </c>
      <c r="BF31" s="231">
        <f>SUM(BF9:BF30)</f>
        <v>0</v>
      </c>
      <c r="BG31" s="231">
        <f>SUM(BG9:BG30)</f>
        <v>0</v>
      </c>
    </row>
    <row r="32" spans="1:59" s="20" customFormat="1" x14ac:dyDescent="0.3">
      <c r="A32" s="63" t="s">
        <v>45</v>
      </c>
      <c r="B32" s="64"/>
      <c r="C32" s="22"/>
      <c r="D32" s="26">
        <f>'STP1'!I2</f>
        <v>0</v>
      </c>
      <c r="E32" s="80">
        <f>E31</f>
        <v>0</v>
      </c>
      <c r="F32" s="81">
        <f>'STP1'!M2+'STP1'!X2+'STP1'!AI2+'STP1'!AT2</f>
        <v>1</v>
      </c>
      <c r="G32" s="82"/>
      <c r="H32" s="83">
        <f>'STP1'!K2+'STP1'!N2+'STP1'!Y2+'STP1'!AJ2+'STP1'!AU2</f>
        <v>0</v>
      </c>
      <c r="I32" s="84">
        <f>'STP1'!J2+'STP1'!M2+'STP1'!X2+'STP1'!AI2+'STP1'!AT2</f>
        <v>1</v>
      </c>
      <c r="J32" s="84">
        <f>'STP1'!K2+'STP1'!N2+'STP1'!Y2+'STP1'!AJ2+'STP1'!AU2</f>
        <v>0</v>
      </c>
      <c r="K32" s="82"/>
      <c r="L32" s="82"/>
      <c r="M32" s="82"/>
      <c r="N32" s="82"/>
      <c r="O32" s="82"/>
      <c r="P32" s="82"/>
      <c r="Q32" s="82"/>
      <c r="R32" s="82"/>
      <c r="S32" s="86">
        <f>I32</f>
        <v>1</v>
      </c>
      <c r="T32" s="87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5">
        <f>U31</f>
        <v>0</v>
      </c>
      <c r="AO32" s="85">
        <f>V31</f>
        <v>0</v>
      </c>
      <c r="AP32" s="89">
        <f>W31</f>
        <v>0</v>
      </c>
      <c r="AQ32" s="147"/>
      <c r="AR32" s="152" t="s">
        <v>99</v>
      </c>
      <c r="AS32" s="151">
        <f>D32-AS31</f>
        <v>0</v>
      </c>
      <c r="AT32" s="167">
        <f>D33-AT31</f>
        <v>1</v>
      </c>
      <c r="AU32" s="167">
        <f>D34-AU31</f>
        <v>0</v>
      </c>
      <c r="AV32" s="167">
        <f>D35-AV31</f>
        <v>1</v>
      </c>
      <c r="AW32" s="167">
        <f>D36-AW31</f>
        <v>0</v>
      </c>
      <c r="AX32" s="171" t="s">
        <v>112</v>
      </c>
      <c r="AY32" s="172">
        <f>$S$32-$AY$31</f>
        <v>1</v>
      </c>
      <c r="AZ32" s="173">
        <f>$S$33-$AZ$31</f>
        <v>3</v>
      </c>
      <c r="BA32" s="174">
        <f>$S$34-$BA$31</f>
        <v>7</v>
      </c>
      <c r="BB32" s="174">
        <f>$S$35-$BB$31</f>
        <v>7</v>
      </c>
      <c r="BC32" s="174">
        <f>$S$36-$BC$31</f>
        <v>7</v>
      </c>
    </row>
    <row r="33" spans="1:106" s="20" customFormat="1" x14ac:dyDescent="0.3">
      <c r="A33" s="65" t="s">
        <v>46</v>
      </c>
      <c r="B33" s="66"/>
      <c r="C33" s="23"/>
      <c r="D33" s="54">
        <f>'STP1'!L2</f>
        <v>1</v>
      </c>
      <c r="E33" s="90"/>
      <c r="F33" s="91"/>
      <c r="G33" s="48">
        <f>'STP1'!O2+'STP1'!Z2+'STP1'!AK2+'STP1'!AV2</f>
        <v>3</v>
      </c>
      <c r="H33" s="92">
        <f>'STP1'!P2+'STP1'!AA2+'STP1'!AL2+'STP1'!AW2</f>
        <v>0</v>
      </c>
      <c r="I33" s="91"/>
      <c r="J33" s="91"/>
      <c r="K33" s="93">
        <f>K31</f>
        <v>3</v>
      </c>
      <c r="L33" s="93">
        <f>L31</f>
        <v>0</v>
      </c>
      <c r="M33" s="91"/>
      <c r="N33" s="91"/>
      <c r="O33" s="91"/>
      <c r="P33" s="91"/>
      <c r="Q33" s="91"/>
      <c r="R33" s="91"/>
      <c r="S33" s="95">
        <f>K33</f>
        <v>3</v>
      </c>
      <c r="T33" s="70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>
        <f>Y31</f>
        <v>1</v>
      </c>
      <c r="AO33" s="69">
        <f>Z31</f>
        <v>0</v>
      </c>
      <c r="AP33" s="96">
        <f>AA31</f>
        <v>0</v>
      </c>
      <c r="AQ33" s="146"/>
      <c r="AR33" s="169">
        <f>SUM(AS32:AW32)</f>
        <v>2</v>
      </c>
      <c r="AU33" s="148"/>
      <c r="AV33" s="148"/>
      <c r="AW33" s="148"/>
      <c r="AX33" s="175">
        <f>SUM(AY32:BC32)</f>
        <v>25</v>
      </c>
    </row>
    <row r="34" spans="1:106" s="20" customFormat="1" x14ac:dyDescent="0.3">
      <c r="A34" s="65" t="s">
        <v>47</v>
      </c>
      <c r="B34" s="66"/>
      <c r="C34" s="23"/>
      <c r="D34" s="54">
        <f>'STP1'!W2</f>
        <v>0</v>
      </c>
      <c r="E34" s="90"/>
      <c r="F34" s="91"/>
      <c r="G34" s="69">
        <f>M31</f>
        <v>7</v>
      </c>
      <c r="H34" s="92">
        <f>N31</f>
        <v>0</v>
      </c>
      <c r="I34" s="91"/>
      <c r="J34" s="91"/>
      <c r="K34" s="91"/>
      <c r="L34" s="91"/>
      <c r="M34" s="94">
        <f>M31</f>
        <v>7</v>
      </c>
      <c r="N34" s="94">
        <f>N31</f>
        <v>0</v>
      </c>
      <c r="O34" s="91"/>
      <c r="P34" s="91"/>
      <c r="Q34" s="91"/>
      <c r="R34" s="91"/>
      <c r="S34" s="97">
        <f>M34</f>
        <v>7</v>
      </c>
      <c r="T34" s="70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>
        <f>AC31</f>
        <v>0</v>
      </c>
      <c r="AO34" s="69">
        <f>AD31</f>
        <v>0</v>
      </c>
      <c r="AP34" s="96">
        <f>AE31</f>
        <v>0</v>
      </c>
      <c r="AU34" s="148"/>
      <c r="AV34" s="148"/>
      <c r="AW34" s="148"/>
    </row>
    <row r="35" spans="1:106" s="20" customFormat="1" x14ac:dyDescent="0.3">
      <c r="A35" s="65" t="s">
        <v>48</v>
      </c>
      <c r="B35" s="66"/>
      <c r="C35" s="23"/>
      <c r="D35" s="54">
        <f>'STP1'!AH2</f>
        <v>1</v>
      </c>
      <c r="E35" s="90"/>
      <c r="F35" s="91"/>
      <c r="G35" s="69">
        <f>O31</f>
        <v>7</v>
      </c>
      <c r="H35" s="96">
        <f>P31</f>
        <v>0</v>
      </c>
      <c r="I35" s="91"/>
      <c r="J35" s="91"/>
      <c r="K35" s="91"/>
      <c r="L35" s="91"/>
      <c r="M35" s="91"/>
      <c r="N35" s="91"/>
      <c r="O35" s="94">
        <f>O31</f>
        <v>7</v>
      </c>
      <c r="P35" s="94">
        <f>P31</f>
        <v>0</v>
      </c>
      <c r="Q35" s="91"/>
      <c r="R35" s="91"/>
      <c r="S35" s="97">
        <f>O35</f>
        <v>7</v>
      </c>
      <c r="T35" s="70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>
        <f>AG31</f>
        <v>3</v>
      </c>
      <c r="AO35" s="69">
        <f>AH31</f>
        <v>0</v>
      </c>
      <c r="AP35" s="96">
        <f>AI31</f>
        <v>0</v>
      </c>
      <c r="AR35" s="180" t="s">
        <v>125</v>
      </c>
      <c r="AU35" s="148"/>
      <c r="AV35" s="148"/>
      <c r="AW35" s="148"/>
      <c r="AX35" s="175">
        <f>IF(AS32&gt;0,AR33-AS32,AR33)</f>
        <v>2</v>
      </c>
      <c r="AZ35" s="180" t="s">
        <v>127</v>
      </c>
    </row>
    <row r="36" spans="1:106" s="20" customFormat="1" ht="15" thickBot="1" x14ac:dyDescent="0.35">
      <c r="A36" s="67" t="s">
        <v>49</v>
      </c>
      <c r="B36" s="68"/>
      <c r="C36" s="24"/>
      <c r="D36" s="55">
        <f>'STP1'!AS2</f>
        <v>0</v>
      </c>
      <c r="E36" s="98"/>
      <c r="F36" s="124"/>
      <c r="G36" s="99">
        <f>Q31</f>
        <v>7</v>
      </c>
      <c r="H36" s="103">
        <f>R31</f>
        <v>0</v>
      </c>
      <c r="I36" s="124"/>
      <c r="J36" s="124"/>
      <c r="K36" s="124"/>
      <c r="L36" s="124"/>
      <c r="M36" s="124"/>
      <c r="N36" s="124"/>
      <c r="O36" s="124"/>
      <c r="P36" s="124"/>
      <c r="Q36" s="100">
        <f>Q31</f>
        <v>7</v>
      </c>
      <c r="R36" s="100">
        <f>R31</f>
        <v>0</v>
      </c>
      <c r="S36" s="101">
        <f>Q36</f>
        <v>7</v>
      </c>
      <c r="T36" s="102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>
        <f>AK31</f>
        <v>0</v>
      </c>
      <c r="AO36" s="99">
        <f>AL31</f>
        <v>0</v>
      </c>
      <c r="AP36" s="103">
        <f>AM31</f>
        <v>0</v>
      </c>
      <c r="AR36" s="180" t="s">
        <v>126</v>
      </c>
      <c r="AU36" s="148"/>
      <c r="AV36" s="148"/>
      <c r="AW36" s="148"/>
      <c r="AX36" s="227">
        <f>IF(AND(AS32&gt;AS31,AS31=0),AX33-E32,IF(AS32=0,AX33,AX33-E32+AY31))</f>
        <v>25</v>
      </c>
    </row>
    <row r="37" spans="1:106" s="20" customFormat="1" ht="15" thickBot="1" x14ac:dyDescent="0.35">
      <c r="A37" s="287" t="s">
        <v>50</v>
      </c>
      <c r="B37" s="288"/>
      <c r="C37" s="28"/>
      <c r="D37" s="105">
        <f>SUM(D32:D36)</f>
        <v>2</v>
      </c>
      <c r="E37" s="27"/>
      <c r="F37" s="291" t="s">
        <v>74</v>
      </c>
      <c r="G37" s="291"/>
      <c r="H37" s="291"/>
      <c r="I37" s="291"/>
      <c r="J37" s="123">
        <f>'STP1'!CR2</f>
        <v>0</v>
      </c>
      <c r="K37" s="43"/>
      <c r="L37" s="43"/>
      <c r="M37" s="276" t="s">
        <v>52</v>
      </c>
      <c r="N37" s="276"/>
      <c r="O37" s="276"/>
      <c r="P37" s="276"/>
      <c r="Q37" s="275"/>
      <c r="R37" s="104">
        <f>'STP1'!BF2</f>
        <v>3</v>
      </c>
      <c r="S37" s="275" t="s">
        <v>51</v>
      </c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104">
        <f>'STP1'!BG2</f>
        <v>0</v>
      </c>
      <c r="AU37" s="148"/>
      <c r="AV37" s="148"/>
      <c r="AW37" s="148"/>
    </row>
    <row r="38" spans="1:106" ht="3.75" customHeight="1" x14ac:dyDescent="0.3"/>
    <row r="39" spans="1:106" s="20" customFormat="1" x14ac:dyDescent="0.3">
      <c r="A39" s="277" t="s">
        <v>13</v>
      </c>
      <c r="B39" s="277"/>
      <c r="C39" s="277"/>
      <c r="D39" s="277"/>
      <c r="E39" s="277"/>
      <c r="F39" s="277"/>
      <c r="G39" s="277"/>
      <c r="H39" s="277"/>
      <c r="I39" s="279" t="s">
        <v>14</v>
      </c>
      <c r="J39" s="280"/>
      <c r="K39" s="280"/>
      <c r="L39" s="280"/>
      <c r="M39" s="280"/>
      <c r="N39" s="280"/>
      <c r="O39" s="281"/>
      <c r="P39" s="272" t="str">
        <f>'STP1'!$E$2 &amp; " - " &amp; 'STP1'!$D$2</f>
        <v>VS Radochsberg - 502181</v>
      </c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U39" s="148"/>
      <c r="AV39" s="148"/>
      <c r="AW39" s="148"/>
      <c r="BH39" s="29"/>
    </row>
    <row r="40" spans="1:106" s="32" customFormat="1" x14ac:dyDescent="0.3">
      <c r="A40" s="285" t="str">
        <f>IF('STP1'!$F$2=0,"Planung",IF('STP1'!$F$2=1,"Vorl. Stellenplan",IF('STP1'!$F$2=2,"Endg. Stellenplan",IF('STP1'!$F$2=3,"Tagesaktueller Stellenplan","")))) &amp; " " &amp; 'STP1'!$A$2</f>
        <v>Planung 2024/25</v>
      </c>
      <c r="B40" s="285"/>
      <c r="C40" s="285"/>
      <c r="D40" s="285"/>
      <c r="E40" s="285"/>
      <c r="F40" s="285"/>
      <c r="G40" s="285"/>
      <c r="H40" s="285"/>
      <c r="I40" s="282" t="s">
        <v>15</v>
      </c>
      <c r="J40" s="283"/>
      <c r="K40" s="283"/>
      <c r="L40" s="283"/>
      <c r="M40" s="283"/>
      <c r="N40" s="283"/>
      <c r="O40" s="284"/>
      <c r="P40" s="248" t="str">
        <f>IF('STP1'!$B$2="1","Salzburg-Stadt",IF('STP1'!$B$2="2","Hallein",IF('STP1'!$B$2="3","Salzburg-Umgebung",IF('STP1'!$B$2="4","St. Johann",IF('STP1'!$B$2="5","Tamsweg",IF('STP1'!$B$2="6","Zell am See",""))))))</f>
        <v>Hallein</v>
      </c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30"/>
      <c r="AR40" s="30"/>
      <c r="AS40" s="30"/>
      <c r="AT40" s="30"/>
      <c r="AU40" s="149"/>
      <c r="AV40" s="149"/>
      <c r="AW40" s="149"/>
      <c r="AZ40" s="31"/>
      <c r="BA40" s="31"/>
      <c r="BB40" s="31"/>
      <c r="BC40" s="31"/>
      <c r="BD40" s="31"/>
      <c r="BE40" s="31"/>
      <c r="BF40" s="31"/>
      <c r="BH40" s="33"/>
      <c r="BI40" s="34"/>
    </row>
    <row r="41" spans="1:106" s="42" customFormat="1" ht="15" thickBot="1" x14ac:dyDescent="0.35">
      <c r="A41" s="286" t="str">
        <f>"Genehmigungsstatus: " &amp; 'STP1'!$CP$2</f>
        <v>Genehmigungsstatus: geplant</v>
      </c>
      <c r="B41" s="286"/>
      <c r="C41" s="286"/>
      <c r="D41" s="286"/>
      <c r="E41" s="286"/>
      <c r="F41" s="286"/>
      <c r="G41" s="286"/>
      <c r="H41" s="286"/>
      <c r="I41" s="268" t="str">
        <f>I3</f>
        <v>Version 9.1</v>
      </c>
      <c r="J41" s="269"/>
      <c r="K41" s="269"/>
      <c r="L41" s="269"/>
      <c r="M41" s="269"/>
      <c r="N41" s="269"/>
      <c r="O41" s="270"/>
      <c r="P41" s="271" t="str">
        <f>"Stichtag: " &amp; TEXT('STP1'!$G$2,"TT.MM.JJJJ")</f>
        <v>Stichtag: 01.10.2024</v>
      </c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31"/>
      <c r="AR41" s="31"/>
      <c r="AS41" s="31"/>
      <c r="AT41" s="31"/>
      <c r="AU41" s="149"/>
      <c r="AV41" s="149"/>
      <c r="AW41" s="149"/>
      <c r="AZ41" s="31"/>
      <c r="BA41" s="31"/>
      <c r="BB41" s="31"/>
      <c r="BC41" s="31"/>
      <c r="BD41" s="36"/>
      <c r="BE41" s="36"/>
      <c r="BF41" s="36"/>
      <c r="BG41" s="36"/>
      <c r="BH41" s="37"/>
      <c r="BI41" s="38"/>
      <c r="BJ41" s="38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9"/>
      <c r="BV41" s="39"/>
      <c r="BW41" s="40"/>
      <c r="BX41" s="36"/>
      <c r="BY41" s="36"/>
      <c r="BZ41" s="36"/>
      <c r="CA41" s="36"/>
      <c r="CB41" s="36"/>
      <c r="CC41" s="36"/>
      <c r="CD41" s="36"/>
      <c r="CE41" s="41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</row>
    <row r="42" spans="1:106" ht="5.25" customHeight="1" thickTop="1" x14ac:dyDescent="0.3">
      <c r="A42" s="25"/>
      <c r="B42" s="25"/>
      <c r="C42" s="25"/>
      <c r="D42" s="4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184"/>
    </row>
    <row r="43" spans="1:106" ht="3.75" customHeight="1" x14ac:dyDescent="0.3">
      <c r="A43" s="266"/>
      <c r="B43" s="266"/>
      <c r="C43" s="266"/>
      <c r="D43" s="266"/>
      <c r="E43" s="266"/>
      <c r="F43" s="266"/>
      <c r="G43" s="266"/>
      <c r="H43" s="266"/>
      <c r="I43" s="266"/>
      <c r="J43" s="252"/>
      <c r="K43" s="252"/>
      <c r="L43" s="252"/>
      <c r="M43" s="252"/>
      <c r="N43" s="141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136"/>
      <c r="AO43" s="45"/>
      <c r="AP43" s="186"/>
    </row>
    <row r="44" spans="1:106" ht="3" customHeight="1" x14ac:dyDescent="0.3">
      <c r="A44" s="47"/>
      <c r="B44" s="47"/>
      <c r="C44" s="47"/>
      <c r="D44" s="12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25"/>
      <c r="AP44" s="25"/>
    </row>
    <row r="45" spans="1:106" ht="12.75" customHeight="1" x14ac:dyDescent="0.3">
      <c r="A45" s="266" t="s">
        <v>53</v>
      </c>
      <c r="B45" s="266"/>
      <c r="C45" s="47"/>
      <c r="D45" s="128"/>
      <c r="E45" s="47"/>
      <c r="F45" s="252"/>
      <c r="G45" s="252"/>
      <c r="H45" s="252"/>
      <c r="I45" s="47"/>
      <c r="J45" s="250" t="s">
        <v>3</v>
      </c>
      <c r="K45" s="250"/>
      <c r="L45" s="250" t="s">
        <v>54</v>
      </c>
      <c r="M45" s="250"/>
      <c r="N45" s="250" t="s">
        <v>73</v>
      </c>
      <c r="O45" s="250"/>
      <c r="P45" s="47"/>
      <c r="Q45" s="250" t="s">
        <v>3</v>
      </c>
      <c r="R45" s="250"/>
      <c r="S45" s="72" t="s">
        <v>54</v>
      </c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72" t="s">
        <v>73</v>
      </c>
      <c r="AO45" s="25"/>
      <c r="AP45" s="25"/>
    </row>
    <row r="46" spans="1:106" ht="12.75" customHeight="1" x14ac:dyDescent="0.3">
      <c r="A46" s="47"/>
      <c r="B46" s="47"/>
      <c r="C46" s="47"/>
      <c r="D46" s="128"/>
      <c r="E46" s="47"/>
      <c r="F46" s="47"/>
      <c r="G46" s="252" t="s">
        <v>55</v>
      </c>
      <c r="H46" s="252"/>
      <c r="I46" s="252"/>
      <c r="J46" s="249">
        <f>'STP1'!$BI$2-'STP1'!$BJ$2+'STP1'!$BK$2</f>
        <v>21</v>
      </c>
      <c r="K46" s="249"/>
      <c r="L46" s="267">
        <f>'STP3'!$AI$2</f>
        <v>2</v>
      </c>
      <c r="M46" s="250"/>
      <c r="N46" s="244">
        <f>'STP3'!$AJ$2</f>
        <v>4</v>
      </c>
      <c r="O46" s="244"/>
      <c r="P46" s="132" t="s">
        <v>56</v>
      </c>
      <c r="Q46" s="249">
        <f>'STP1'!$BL$2-'STP1'!$BM$2+'STP1'!$BN$2</f>
        <v>0</v>
      </c>
      <c r="R46" s="249"/>
      <c r="S46" s="134">
        <f>'STP3'!$AK$2</f>
        <v>0</v>
      </c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133">
        <f>'STP3'!$AL$2</f>
        <v>0</v>
      </c>
      <c r="AO46" s="25"/>
      <c r="AP46" s="25"/>
    </row>
    <row r="47" spans="1:106" ht="12.75" customHeight="1" x14ac:dyDescent="0.3">
      <c r="A47" s="47"/>
      <c r="B47" s="47"/>
      <c r="C47" s="47"/>
      <c r="D47" s="128"/>
      <c r="E47" s="47"/>
      <c r="F47" s="47"/>
      <c r="G47" s="252" t="s">
        <v>57</v>
      </c>
      <c r="H47" s="252"/>
      <c r="I47" s="252"/>
      <c r="J47" s="249">
        <f>'STP1'!$BO$2-'STP1'!$BP$2+'STP1'!$BQ$2</f>
        <v>0</v>
      </c>
      <c r="K47" s="249"/>
      <c r="L47" s="267">
        <f>'STP3'!$AM$2</f>
        <v>0</v>
      </c>
      <c r="M47" s="250"/>
      <c r="N47" s="244">
        <f>'STP3'!$AN$2</f>
        <v>0</v>
      </c>
      <c r="O47" s="244"/>
      <c r="P47" s="132" t="s">
        <v>12</v>
      </c>
      <c r="Q47" s="249">
        <f>'STP1'!$BR$2-'STP1'!$BS$2+'STP1'!$BT$2</f>
        <v>0</v>
      </c>
      <c r="R47" s="249"/>
      <c r="S47" s="134">
        <f>'STP3'!$AO$2</f>
        <v>0</v>
      </c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133">
        <f>'STP3'!$AP$2</f>
        <v>0</v>
      </c>
      <c r="AO47" s="25"/>
      <c r="AP47" s="25"/>
    </row>
    <row r="48" spans="1:106" ht="12.75" customHeight="1" x14ac:dyDescent="0.3">
      <c r="A48" s="47"/>
      <c r="B48" s="47"/>
      <c r="C48" s="47"/>
      <c r="D48" s="128"/>
      <c r="E48" s="47"/>
      <c r="F48" s="47"/>
      <c r="G48" s="252" t="s">
        <v>7</v>
      </c>
      <c r="H48" s="252"/>
      <c r="I48" s="252"/>
      <c r="J48" s="249">
        <f>'STP1'!$BU$2-'STP1'!$BV$2+'STP1'!$BW$2</f>
        <v>0</v>
      </c>
      <c r="K48" s="249"/>
      <c r="L48" s="267">
        <f>'STP3'!$AQ$2</f>
        <v>0</v>
      </c>
      <c r="M48" s="250"/>
      <c r="N48" s="244">
        <f>'STP3'!$AR$2</f>
        <v>0</v>
      </c>
      <c r="O48" s="244"/>
      <c r="P48" s="47"/>
      <c r="Q48" s="251"/>
      <c r="R48" s="251"/>
      <c r="S48" s="12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128"/>
      <c r="AO48" s="25"/>
      <c r="AP48" s="185"/>
    </row>
    <row r="49" spans="1:49" ht="3" customHeight="1" x14ac:dyDescent="0.3">
      <c r="A49" s="47"/>
      <c r="B49" s="47"/>
      <c r="C49" s="47"/>
      <c r="D49" s="128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25"/>
      <c r="AP49" s="25"/>
    </row>
    <row r="50" spans="1:49" ht="12.75" customHeight="1" x14ac:dyDescent="0.3">
      <c r="A50" s="266" t="s">
        <v>58</v>
      </c>
      <c r="B50" s="266"/>
      <c r="C50" s="266"/>
      <c r="D50" s="266"/>
      <c r="E50" s="266"/>
      <c r="F50" s="266"/>
      <c r="G50" s="266"/>
      <c r="H50" s="266"/>
      <c r="I50" s="266"/>
      <c r="J50" s="252" t="s">
        <v>8</v>
      </c>
      <c r="K50" s="252"/>
      <c r="L50" s="252"/>
      <c r="M50" s="252"/>
      <c r="N50" s="264">
        <f>'STP3'!$L$2</f>
        <v>0</v>
      </c>
      <c r="O50" s="265"/>
      <c r="P50" s="47"/>
      <c r="Q50" s="252" t="s">
        <v>5</v>
      </c>
      <c r="R50" s="252"/>
      <c r="S50" s="252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134">
        <f>'STP1'!$CI$2+'STP1'!$CJ$2+'STP1'!$CK$2+'STP1'!$CL$2+'STP1'!$CM$2</f>
        <v>6</v>
      </c>
      <c r="AO50" s="25"/>
      <c r="AP50" s="25"/>
    </row>
    <row r="51" spans="1:49" ht="12.75" customHeight="1" x14ac:dyDescent="0.3">
      <c r="A51" s="47"/>
      <c r="B51" s="47"/>
      <c r="C51" s="47"/>
      <c r="D51" s="128"/>
      <c r="E51" s="252" t="s">
        <v>60</v>
      </c>
      <c r="F51" s="252"/>
      <c r="G51" s="252"/>
      <c r="H51" s="252"/>
      <c r="I51" s="252"/>
      <c r="J51" s="252"/>
      <c r="K51" s="252"/>
      <c r="L51" s="252"/>
      <c r="M51" s="252"/>
      <c r="N51" s="242">
        <f>'STP3'!$M$2</f>
        <v>0</v>
      </c>
      <c r="O51" s="243"/>
      <c r="P51" s="47"/>
      <c r="Q51" s="252" t="s">
        <v>59</v>
      </c>
      <c r="R51" s="252"/>
      <c r="S51" s="252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133">
        <f>'STP3'!$N$2</f>
        <v>0</v>
      </c>
      <c r="AO51" s="25"/>
      <c r="AP51" s="185"/>
    </row>
    <row r="52" spans="1:49" ht="3" customHeight="1" x14ac:dyDescent="0.3">
      <c r="A52" s="47"/>
      <c r="B52" s="47"/>
      <c r="C52" s="47"/>
      <c r="D52" s="128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25"/>
      <c r="AP52" s="25"/>
    </row>
    <row r="53" spans="1:49" ht="12.75" customHeight="1" x14ac:dyDescent="0.3">
      <c r="A53" s="266" t="s">
        <v>61</v>
      </c>
      <c r="B53" s="266"/>
      <c r="C53" s="266"/>
      <c r="D53" s="266"/>
      <c r="E53" s="266"/>
      <c r="F53" s="266"/>
      <c r="G53" s="266"/>
      <c r="H53" s="266"/>
      <c r="I53" s="47"/>
      <c r="J53" s="47"/>
      <c r="K53" s="252" t="s">
        <v>62</v>
      </c>
      <c r="L53" s="252"/>
      <c r="M53" s="252"/>
      <c r="N53" s="254">
        <f>'STP3'!$Z$2</f>
        <v>4</v>
      </c>
      <c r="O53" s="255"/>
      <c r="P53" s="47"/>
      <c r="Q53" s="47"/>
      <c r="R53" s="252"/>
      <c r="S53" s="252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136"/>
      <c r="AO53" s="25"/>
      <c r="AP53" s="185"/>
    </row>
    <row r="54" spans="1:49" ht="2.25" customHeight="1" x14ac:dyDescent="0.3">
      <c r="A54" s="47"/>
      <c r="B54" s="47"/>
      <c r="C54" s="47"/>
      <c r="D54" s="128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25"/>
      <c r="AP54" s="25"/>
    </row>
    <row r="55" spans="1:49" ht="12.75" customHeight="1" x14ac:dyDescent="0.3">
      <c r="A55" s="135" t="s">
        <v>139</v>
      </c>
      <c r="B55" s="135"/>
      <c r="C55" s="135"/>
      <c r="D55" s="135"/>
      <c r="E55" s="135"/>
      <c r="F55" s="135"/>
      <c r="G55" s="135"/>
      <c r="H55" s="135"/>
      <c r="I55" s="135"/>
      <c r="J55" s="232">
        <f>'STP3'!AD2</f>
        <v>0</v>
      </c>
      <c r="K55" s="135"/>
      <c r="L55" s="135"/>
      <c r="M55" s="135"/>
      <c r="N55" s="251"/>
      <c r="O55" s="251"/>
      <c r="P55" s="47"/>
      <c r="Q55" s="251"/>
      <c r="R55" s="251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128"/>
      <c r="AO55" s="25"/>
      <c r="AP55" s="25"/>
    </row>
    <row r="56" spans="1:49" ht="14.25" customHeight="1" x14ac:dyDescent="0.3">
      <c r="B56" s="47"/>
      <c r="C56" s="47"/>
      <c r="D56" s="47"/>
      <c r="E56" s="47"/>
      <c r="F56" s="47"/>
      <c r="G56" s="47"/>
      <c r="H56" s="47"/>
      <c r="I56" s="132" t="s">
        <v>110</v>
      </c>
      <c r="J56" s="8">
        <f>'STP1'!$CF$2+'STP1'!$CH$2</f>
        <v>0</v>
      </c>
      <c r="N56" s="137"/>
      <c r="O56" s="47"/>
      <c r="P56" s="47"/>
      <c r="R56" s="132" t="s">
        <v>107</v>
      </c>
      <c r="S56" s="249">
        <f>'STP1'!$CT$2</f>
        <v>0</v>
      </c>
      <c r="T56" s="249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161"/>
      <c r="AP56" s="25"/>
    </row>
    <row r="57" spans="1:49" ht="14.25" customHeight="1" x14ac:dyDescent="0.3">
      <c r="B57" s="47"/>
      <c r="C57" s="47"/>
      <c r="D57" s="47"/>
      <c r="E57" s="47"/>
      <c r="F57" s="47"/>
      <c r="G57" s="47"/>
      <c r="H57" s="47"/>
      <c r="I57" s="132" t="s">
        <v>109</v>
      </c>
      <c r="J57" s="8">
        <f>'STP1'!$CS$2</f>
        <v>0</v>
      </c>
      <c r="N57" s="47"/>
      <c r="O57" s="47"/>
      <c r="P57" s="47"/>
      <c r="R57" s="132" t="s">
        <v>108</v>
      </c>
      <c r="S57" s="249">
        <f>'STP1'!CV2</f>
        <v>0</v>
      </c>
      <c r="T57" s="249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145" t="s">
        <v>94</v>
      </c>
      <c r="AO57" s="144">
        <f>J56+J57+S56+S57</f>
        <v>0</v>
      </c>
      <c r="AP57" s="185"/>
    </row>
    <row r="58" spans="1:49" ht="8.25" customHeight="1" x14ac:dyDescent="0.3">
      <c r="A58" s="47"/>
      <c r="B58" s="47"/>
      <c r="C58" s="47"/>
      <c r="D58" s="128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25"/>
      <c r="AP58" s="25"/>
    </row>
    <row r="59" spans="1:49" ht="12.75" customHeight="1" x14ac:dyDescent="0.3">
      <c r="A59" s="135" t="s">
        <v>85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7"/>
      <c r="O59" s="47"/>
      <c r="P59" s="132" t="s">
        <v>86</v>
      </c>
      <c r="Q59" s="254">
        <f>'STP1'!CU2</f>
        <v>4</v>
      </c>
      <c r="R59" s="255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136"/>
      <c r="AO59" s="25"/>
      <c r="AP59" s="185"/>
    </row>
    <row r="60" spans="1:49" ht="3" customHeight="1" x14ac:dyDescent="0.3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7"/>
      <c r="O60" s="47"/>
      <c r="P60" s="47"/>
      <c r="Q60" s="138"/>
      <c r="R60" s="13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136"/>
      <c r="AO60" s="25"/>
      <c r="AP60" s="185"/>
    </row>
    <row r="61" spans="1:49" ht="12.75" customHeight="1" x14ac:dyDescent="0.3">
      <c r="A61" s="135" t="s">
        <v>134</v>
      </c>
      <c r="B61" s="135"/>
      <c r="C61" s="135"/>
      <c r="D61" s="135"/>
      <c r="E61" s="135"/>
      <c r="F61" s="135"/>
      <c r="G61" s="135"/>
      <c r="H61" s="183"/>
      <c r="I61" s="135"/>
      <c r="J61" s="135"/>
      <c r="K61" s="135"/>
      <c r="L61" s="135"/>
      <c r="M61" s="132" t="s">
        <v>82</v>
      </c>
      <c r="N61" s="242">
        <f>'STP3'!O2</f>
        <v>0</v>
      </c>
      <c r="O61" s="243"/>
      <c r="P61" s="132" t="s">
        <v>83</v>
      </c>
      <c r="Q61" s="242">
        <f>'STP3'!P2</f>
        <v>0</v>
      </c>
      <c r="R61" s="243"/>
      <c r="S61" s="132" t="s">
        <v>84</v>
      </c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133">
        <f>'STP3'!Q2</f>
        <v>0</v>
      </c>
      <c r="AO61" s="25"/>
      <c r="AP61" s="185"/>
    </row>
    <row r="62" spans="1:49" ht="6.75" customHeight="1" thickBot="1" x14ac:dyDescent="0.35">
      <c r="A62" s="57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</row>
    <row r="63" spans="1:49" s="131" customFormat="1" ht="18.75" customHeight="1" thickTop="1" thickBot="1" x14ac:dyDescent="0.35">
      <c r="A63" s="225" t="s">
        <v>131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29"/>
      <c r="AP63" s="130" t="s">
        <v>87</v>
      </c>
      <c r="AU63" s="60"/>
      <c r="AV63" s="60"/>
      <c r="AW63" s="60"/>
    </row>
    <row r="64" spans="1:49" ht="7.5" customHeight="1" thickTop="1" x14ac:dyDescent="0.3">
      <c r="A64" s="25"/>
      <c r="B64" s="25"/>
      <c r="C64" s="25"/>
      <c r="D64" s="44"/>
      <c r="E64" s="25"/>
      <c r="F64" s="25"/>
      <c r="G64" s="25"/>
      <c r="H64" s="25"/>
      <c r="I64" s="25"/>
      <c r="J64" s="25" t="s">
        <v>96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56"/>
    </row>
    <row r="65" spans="1:49" s="131" customFormat="1" ht="15.75" customHeight="1" x14ac:dyDescent="0.3">
      <c r="A65" s="188" t="s">
        <v>95</v>
      </c>
      <c r="B65" s="188"/>
      <c r="C65" s="189"/>
      <c r="D65" s="189"/>
      <c r="E65" s="189"/>
      <c r="F65" s="139" t="s">
        <v>106</v>
      </c>
      <c r="G65" s="190">
        <f>J55*15</f>
        <v>0</v>
      </c>
      <c r="H65" s="191" t="s">
        <v>64</v>
      </c>
      <c r="I65" s="190">
        <f>IF(D37=1,0,AS32*18)</f>
        <v>0</v>
      </c>
      <c r="J65" s="191" t="s">
        <v>97</v>
      </c>
      <c r="K65" s="237">
        <f>IF(D37=1,0,AT32*20)</f>
        <v>20</v>
      </c>
      <c r="L65" s="238"/>
      <c r="M65" s="192" t="s">
        <v>65</v>
      </c>
      <c r="N65" s="237">
        <f>IF(D37=1,0,AU32*20)</f>
        <v>0</v>
      </c>
      <c r="O65" s="238"/>
      <c r="P65" s="192" t="s">
        <v>66</v>
      </c>
      <c r="Q65" s="237">
        <f>IF(D37=1,0,AV32*21)</f>
        <v>21</v>
      </c>
      <c r="R65" s="238"/>
      <c r="S65" s="192" t="s">
        <v>67</v>
      </c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4">
        <f>IF(D37=1,0,AW32*21)</f>
        <v>0</v>
      </c>
      <c r="AO65" s="195"/>
      <c r="AP65" s="221">
        <f>SUM(G65,I65,K65,N65,Q65,AN65)</f>
        <v>41</v>
      </c>
      <c r="AU65" s="60"/>
      <c r="AV65" s="60"/>
      <c r="AW65" s="60"/>
    </row>
    <row r="66" spans="1:49" s="131" customFormat="1" ht="17.25" customHeight="1" x14ac:dyDescent="0.25">
      <c r="A66" s="188" t="s">
        <v>69</v>
      </c>
      <c r="B66" s="188"/>
      <c r="C66" s="189"/>
      <c r="D66" s="189"/>
      <c r="E66" s="189"/>
      <c r="F66" s="189"/>
      <c r="G66" s="195"/>
      <c r="H66" s="195"/>
      <c r="I66" s="195"/>
      <c r="J66" s="247" t="s">
        <v>76</v>
      </c>
      <c r="K66" s="247"/>
      <c r="L66" s="247"/>
      <c r="M66" s="25"/>
      <c r="N66" s="253" t="s">
        <v>77</v>
      </c>
      <c r="O66" s="253"/>
      <c r="P66" s="253"/>
      <c r="Q66" s="253" t="s">
        <v>78</v>
      </c>
      <c r="R66" s="253"/>
      <c r="S66" s="253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219"/>
      <c r="AU66" s="60"/>
      <c r="AV66" s="60"/>
      <c r="AW66" s="60"/>
    </row>
    <row r="67" spans="1:49" s="196" customFormat="1" ht="15.75" customHeight="1" x14ac:dyDescent="0.3">
      <c r="B67" s="197" t="s">
        <v>79</v>
      </c>
      <c r="C67" s="197"/>
      <c r="D67" s="197"/>
      <c r="E67" s="197"/>
      <c r="F67" s="197"/>
      <c r="G67" s="197"/>
      <c r="H67" s="197"/>
      <c r="I67" s="197"/>
      <c r="J67" s="197"/>
      <c r="K67" s="239">
        <f>IF(D37=1,30,0)</f>
        <v>0</v>
      </c>
      <c r="L67" s="240"/>
      <c r="M67" s="197"/>
      <c r="N67" s="239">
        <f>IF(D37&gt;1,0,SUM(IF(I9+K9&gt;0,1)+IF(M9&gt;0,1)+IF(O9&gt;0,1)+IF(Q9&gt;0,1)))</f>
        <v>0</v>
      </c>
      <c r="O67" s="240"/>
      <c r="P67" s="197"/>
      <c r="Q67" s="239">
        <f>IF(D37&gt;1,0,IF(S9&gt;10,S9-10,0))</f>
        <v>0</v>
      </c>
      <c r="R67" s="240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245">
        <f>ROUND(K67+N67+Q67+H68+K68+N68+Q68,0)</f>
        <v>5</v>
      </c>
      <c r="AT67" s="196" t="s">
        <v>154</v>
      </c>
      <c r="AU67" s="198"/>
      <c r="AV67" s="198"/>
      <c r="AW67" s="198"/>
    </row>
    <row r="68" spans="1:49" s="196" customFormat="1" ht="18" x14ac:dyDescent="0.3">
      <c r="B68" s="197" t="s">
        <v>68</v>
      </c>
      <c r="C68" s="197"/>
      <c r="D68" s="197"/>
      <c r="E68" s="197"/>
      <c r="F68" s="197"/>
      <c r="G68" s="139" t="s">
        <v>113</v>
      </c>
      <c r="H68" s="261">
        <f>IF(OR(A12&lt;&gt;"",D37=1,D37&gt;3),0,IF(AND(D9=1),0,IF(AND(D9=2,M9=0),0,IF(AND(I9+K9+M9&gt;25),0,IF(I9+K9+M9&lt;10,0,IF(I9+K9+M9&gt;9,2))))+IF(OR(D10="",D10=1),0,IF(AND(D10=2,M10=0),0,IF(AND(I10+K10+M10&gt;25),0,IF(I10+K10+M10&lt;10,0,IF(I10+K10+M10&gt;9,2))))+IF(OR(D11="",D11=1),0,IF(AND(D11=2,M11=0),0,IF(AND(I11+K11+M11&gt;25),0,IF(I11+K11+M11&lt;10,0,IF(I11+K11+M11&gt;9,2))))))))</f>
        <v>2</v>
      </c>
      <c r="I68" s="262"/>
      <c r="J68" s="139" t="s">
        <v>75</v>
      </c>
      <c r="K68" s="239">
        <f>IF(OR(A12&lt;&gt;"",D37=1,D37&gt;3),0,IF(AND(D9=1),0,IF(AND(D9=2,M9=0),0,IF(OR(I9+K9+M9&gt;25,I9+K9+M9&lt;14),0,((I9+K9+M9)-13)*0.7))+IF(OR(D10="",D10=1),0,IF(AND(D10=2,M10=0),0,IF(OR(I10+K10+M10&gt;25,I10+K10+M10&lt;14),0,((I10+K10+M10)-13)*0.7))+IF(OR(D11="",D11=1),0,IF(AND(D11=2,M11=0),0,IF(OR(I11+K11+M11&gt;25,I11+K11+M11&lt;14),0,((I11+K11+M11)-13)*0.7))))))</f>
        <v>0</v>
      </c>
      <c r="L68" s="240"/>
      <c r="M68" s="226" t="s">
        <v>133</v>
      </c>
      <c r="N68" s="261">
        <f>IF(OR(A12&lt;&gt;"",D37=1,D37&gt;3),0,IF(AND(D9=1),0,IF(AND(O9+Q9&gt;25),0,IF(O9+Q9&lt;10,0,IF(O9+Q9&gt;9,2,))))+IF(OR(D10="",D10=1),0,IF(AND(O10+Q10&gt;25),0,IF(O10+Q10&lt;10,0,IF(O10+Q10&gt;9,2,))))+IF(OR(D11="",D11=1),0,IF(AND(O11+Q11&gt;25),0,IF(O11+Q11&gt;9,2,0))))</f>
        <v>2</v>
      </c>
      <c r="O68" s="262"/>
      <c r="P68" s="139" t="s">
        <v>75</v>
      </c>
      <c r="Q68" s="239">
        <f>IF(OR(A12&lt;&gt;"",D37=1,D37&gt;3),0,IF(AND(D9=1),0,IF(OR(O9+Q9&gt;25,O9+Q9&lt;14),0,((O9+Q9)-13)*0.7))+IF(OR(D10="",D10=1),0,IF(OR(O10+Q10&gt;25,O10+Q10&lt;14),0,((O10+Q10)-13)*0.7))+IF(OR(D11="",D11=1),0,IF(OR(O11+Q11&gt;25,O11+Q11&lt;14),0,((O11+Q11)-13)*0.7)))</f>
        <v>0.7</v>
      </c>
      <c r="R68" s="240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246"/>
      <c r="AU68" s="198"/>
      <c r="AV68" s="198"/>
      <c r="AW68" s="198"/>
    </row>
    <row r="69" spans="1:49" s="131" customFormat="1" ht="6.75" customHeight="1" x14ac:dyDescent="0.3">
      <c r="A69" s="195"/>
      <c r="B69" s="195"/>
      <c r="C69" s="195"/>
      <c r="D69" s="199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219"/>
      <c r="AU69" s="60"/>
      <c r="AV69" s="60"/>
      <c r="AW69" s="60"/>
    </row>
    <row r="70" spans="1:49" s="131" customFormat="1" ht="13.5" customHeight="1" x14ac:dyDescent="0.3">
      <c r="A70" s="188" t="s">
        <v>88</v>
      </c>
      <c r="B70" s="188"/>
      <c r="C70" s="188"/>
      <c r="D70" s="188"/>
      <c r="E70" s="188"/>
      <c r="F70" s="188"/>
      <c r="G70" s="188"/>
      <c r="H70" s="188"/>
      <c r="I70" s="187" t="s">
        <v>105</v>
      </c>
      <c r="J70" s="200"/>
      <c r="K70" s="140"/>
      <c r="L70" s="140"/>
      <c r="M70" s="140"/>
      <c r="N70" s="140"/>
      <c r="O70" s="140"/>
      <c r="P70" s="140"/>
      <c r="Q70" s="140"/>
      <c r="R70" s="140"/>
      <c r="S70" s="139" t="s">
        <v>90</v>
      </c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201">
        <f>AT32+AU32+AV32+AW32</f>
        <v>2</v>
      </c>
      <c r="AO70" s="195"/>
      <c r="AP70" s="221">
        <f>IF(D37=1,0,AT32+AU32+AV32+AW32)</f>
        <v>2</v>
      </c>
      <c r="AU70" s="60"/>
      <c r="AV70" s="60"/>
      <c r="AW70" s="60"/>
    </row>
    <row r="71" spans="1:49" s="131" customFormat="1" ht="5.25" customHeight="1" x14ac:dyDescent="0.3">
      <c r="A71" s="195"/>
      <c r="B71" s="195"/>
      <c r="C71" s="195"/>
      <c r="D71" s="199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219"/>
      <c r="AU71" s="60"/>
      <c r="AV71" s="60"/>
      <c r="AW71" s="60"/>
    </row>
    <row r="72" spans="1:49" s="131" customFormat="1" ht="13.5" customHeight="1" x14ac:dyDescent="0.3">
      <c r="A72" s="263" t="s">
        <v>135</v>
      </c>
      <c r="B72" s="263"/>
      <c r="C72" s="263"/>
      <c r="D72" s="263"/>
      <c r="E72" s="263"/>
      <c r="F72" s="263"/>
      <c r="G72" s="263"/>
      <c r="H72" s="140"/>
      <c r="I72" s="188"/>
      <c r="J72" s="188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221">
        <f>IF(D37+(IF(F31&gt;4,1,0))+(IF(N50&gt;1,N50*0.5,0))&gt;7,SUM(20),20-((((720-36-((D37+(IF(F31&gt;4,1,0)))*36)-(IF(H31&gt;4,IF(H31&gt;10,IF(H31&gt;15,IF(H31&gt;20,IF(H31&gt;25,IF(H31&gt;30,126,108),90),72),54),36)))-(N50*18))/36))))</f>
        <v>3</v>
      </c>
      <c r="AU72" s="60"/>
      <c r="AV72" s="60"/>
      <c r="AW72" s="60"/>
    </row>
    <row r="73" spans="1:49" s="131" customFormat="1" ht="6.75" customHeight="1" x14ac:dyDescent="0.3">
      <c r="A73" s="195"/>
      <c r="B73" s="195"/>
      <c r="C73" s="195"/>
      <c r="D73" s="199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219"/>
      <c r="AU73" s="60"/>
      <c r="AV73" s="60"/>
      <c r="AW73" s="60"/>
    </row>
    <row r="74" spans="1:49" s="131" customFormat="1" ht="13.5" customHeight="1" x14ac:dyDescent="0.3">
      <c r="A74" s="263" t="s">
        <v>136</v>
      </c>
      <c r="B74" s="263"/>
      <c r="C74" s="263"/>
      <c r="D74" s="263"/>
      <c r="E74" s="263"/>
      <c r="F74" s="263"/>
      <c r="G74" s="139" t="s">
        <v>70</v>
      </c>
      <c r="H74" s="237">
        <f>N46</f>
        <v>4</v>
      </c>
      <c r="I74" s="238"/>
      <c r="J74" s="139" t="s">
        <v>56</v>
      </c>
      <c r="K74" s="237">
        <f>AN46</f>
        <v>0</v>
      </c>
      <c r="L74" s="238"/>
      <c r="M74" s="139" t="s">
        <v>71</v>
      </c>
      <c r="N74" s="237">
        <f>N47</f>
        <v>0</v>
      </c>
      <c r="O74" s="238"/>
      <c r="P74" s="139" t="s">
        <v>12</v>
      </c>
      <c r="Q74" s="237">
        <f>AN47</f>
        <v>0</v>
      </c>
      <c r="R74" s="238"/>
      <c r="S74" s="139" t="s">
        <v>72</v>
      </c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4">
        <f>N48</f>
        <v>0</v>
      </c>
      <c r="AO74" s="195"/>
      <c r="AP74" s="221">
        <f>H74+K74+N74+Q74+AN74</f>
        <v>4</v>
      </c>
      <c r="AU74" s="60"/>
      <c r="AV74" s="60"/>
      <c r="AW74" s="60"/>
    </row>
    <row r="75" spans="1:49" s="131" customFormat="1" ht="6.75" customHeight="1" x14ac:dyDescent="0.3">
      <c r="A75" s="202"/>
      <c r="B75" s="202"/>
      <c r="C75" s="202"/>
      <c r="D75" s="202"/>
      <c r="E75" s="202"/>
      <c r="F75" s="202"/>
      <c r="G75" s="139"/>
      <c r="H75" s="203"/>
      <c r="I75" s="203"/>
      <c r="J75" s="139"/>
      <c r="K75" s="203"/>
      <c r="L75" s="203"/>
      <c r="M75" s="139"/>
      <c r="N75" s="203"/>
      <c r="O75" s="203"/>
      <c r="P75" s="139"/>
      <c r="Q75" s="203"/>
      <c r="R75" s="203"/>
      <c r="S75" s="139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203"/>
      <c r="AO75" s="195"/>
      <c r="AP75" s="215"/>
      <c r="AU75" s="60"/>
      <c r="AV75" s="60"/>
      <c r="AW75" s="60"/>
    </row>
    <row r="76" spans="1:49" s="205" customFormat="1" x14ac:dyDescent="0.3">
      <c r="A76" s="204" t="s">
        <v>138</v>
      </c>
      <c r="D76" s="206"/>
      <c r="Q76" s="207">
        <v>0.5</v>
      </c>
      <c r="R76" s="208" t="s">
        <v>129</v>
      </c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P76" s="221">
        <f>IF(OR($D$37=1,$D$37&gt;3),0,$D$37*Q76)</f>
        <v>1</v>
      </c>
      <c r="AU76" s="206"/>
      <c r="AV76" s="206"/>
      <c r="AW76" s="206"/>
    </row>
    <row r="77" spans="1:49" s="131" customFormat="1" ht="2.25" customHeight="1" x14ac:dyDescent="0.3">
      <c r="D77" s="60"/>
      <c r="AP77" s="215"/>
      <c r="AU77" s="60"/>
      <c r="AV77" s="60"/>
      <c r="AW77" s="60"/>
    </row>
    <row r="78" spans="1:49" s="131" customFormat="1" x14ac:dyDescent="0.3">
      <c r="A78" s="204" t="s">
        <v>137</v>
      </c>
      <c r="C78" s="60"/>
      <c r="G78" s="139"/>
      <c r="H78" s="203"/>
      <c r="I78" s="209"/>
      <c r="J78" s="139"/>
      <c r="K78" s="203"/>
      <c r="L78" s="203"/>
      <c r="M78" s="139"/>
      <c r="N78" s="203"/>
      <c r="O78" s="203"/>
      <c r="P78" s="139"/>
      <c r="Q78" s="203"/>
      <c r="R78" s="203"/>
      <c r="S78" s="139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203"/>
      <c r="AO78" s="195"/>
      <c r="AP78" s="215"/>
      <c r="AU78" s="60"/>
      <c r="AV78" s="60"/>
      <c r="AW78" s="60"/>
    </row>
    <row r="79" spans="1:49" s="131" customFormat="1" ht="12.75" customHeight="1" x14ac:dyDescent="0.3">
      <c r="A79" s="210"/>
      <c r="B79" s="139" t="s">
        <v>128</v>
      </c>
      <c r="C79" s="60"/>
      <c r="D79" s="224">
        <f>IF(D37&gt;3,AX35,0)</f>
        <v>0</v>
      </c>
      <c r="G79" s="139" t="s">
        <v>122</v>
      </c>
      <c r="H79" s="233">
        <f>IF(D37&gt;3,AX36,0)-'STP1'!CH2</f>
        <v>0</v>
      </c>
      <c r="I79" s="209"/>
      <c r="J79" s="139"/>
      <c r="K79" s="203"/>
      <c r="L79" s="203"/>
      <c r="M79" s="139"/>
      <c r="N79" s="203"/>
      <c r="O79" s="203"/>
      <c r="P79" s="139" t="s">
        <v>115</v>
      </c>
      <c r="Q79" s="223">
        <f>IF(H79&gt;0,H79/AX35,0)</f>
        <v>0</v>
      </c>
      <c r="R79" s="187" t="s">
        <v>130</v>
      </c>
      <c r="S79" s="139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203"/>
      <c r="AO79" s="195"/>
      <c r="AP79" s="215"/>
      <c r="AU79" s="60"/>
      <c r="AV79" s="60"/>
      <c r="AW79" s="60"/>
    </row>
    <row r="80" spans="1:49" s="131" customFormat="1" ht="2.25" hidden="1" customHeight="1" x14ac:dyDescent="0.3">
      <c r="A80" s="210"/>
      <c r="C80" s="60"/>
      <c r="G80" s="139"/>
      <c r="H80" s="203"/>
      <c r="I80" s="209"/>
      <c r="J80" s="139"/>
      <c r="K80" s="203"/>
      <c r="L80" s="203"/>
      <c r="M80" s="139"/>
      <c r="N80" s="203"/>
      <c r="O80" s="203"/>
      <c r="P80" s="139"/>
      <c r="Q80" s="203"/>
      <c r="R80" s="203"/>
      <c r="S80" s="139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203"/>
      <c r="AO80" s="211"/>
      <c r="AP80" s="219"/>
      <c r="AU80" s="60"/>
      <c r="AV80" s="60"/>
      <c r="AW80" s="60"/>
    </row>
    <row r="81" spans="1:49" s="131" customFormat="1" x14ac:dyDescent="0.3">
      <c r="A81" s="195"/>
      <c r="B81" s="195"/>
      <c r="C81" s="195"/>
      <c r="D81" s="199"/>
      <c r="E81" s="195"/>
      <c r="F81" s="195"/>
      <c r="G81" s="140"/>
      <c r="H81" s="195"/>
      <c r="I81" s="195"/>
      <c r="J81" s="195"/>
      <c r="K81" s="195"/>
      <c r="L81" s="195"/>
      <c r="M81" s="195"/>
      <c r="N81" s="195"/>
      <c r="O81" s="195"/>
      <c r="P81" s="139" t="s">
        <v>116</v>
      </c>
      <c r="Q81" s="207">
        <v>0.09</v>
      </c>
      <c r="R81" s="208" t="s">
        <v>117</v>
      </c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221">
        <f>ROUND(IF($Q$79&gt;=21,$H$79*$Q$81,IF($Q$79&gt;=19,$H$79*$Q$82,IF($Q$79&gt;=17,$H$79*$Q$83,IF($Q$79&gt;=15,$H$79*$Q$84,$H$79*$Q$85)))),0)</f>
        <v>0</v>
      </c>
      <c r="AU81" s="60"/>
      <c r="AV81" s="60"/>
      <c r="AW81" s="60"/>
    </row>
    <row r="82" spans="1:49" s="131" customFormat="1" ht="12.75" customHeight="1" x14ac:dyDescent="0.3">
      <c r="A82" s="212"/>
      <c r="B82" s="213"/>
      <c r="C82" s="213"/>
      <c r="D82" s="213"/>
      <c r="E82" s="213"/>
      <c r="F82" s="213"/>
      <c r="G82" s="213"/>
      <c r="H82" s="213"/>
      <c r="K82" s="140"/>
      <c r="L82" s="140"/>
      <c r="M82" s="140"/>
      <c r="N82" s="140"/>
      <c r="O82" s="214"/>
      <c r="P82" s="139" t="s">
        <v>118</v>
      </c>
      <c r="Q82" s="207">
        <v>7.0000000000000007E-2</v>
      </c>
      <c r="R82" s="208" t="s">
        <v>89</v>
      </c>
      <c r="AO82" s="195"/>
      <c r="AP82" s="215"/>
      <c r="AU82" s="60"/>
      <c r="AV82" s="60"/>
      <c r="AW82" s="60"/>
    </row>
    <row r="83" spans="1:49" s="131" customFormat="1" ht="12.75" customHeight="1" x14ac:dyDescent="0.3">
      <c r="A83" s="195"/>
      <c r="B83" s="216"/>
      <c r="D83" s="60"/>
      <c r="P83" s="139" t="s">
        <v>119</v>
      </c>
      <c r="Q83" s="207">
        <v>0.06</v>
      </c>
      <c r="R83" s="208" t="s">
        <v>89</v>
      </c>
      <c r="S83" s="217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218"/>
      <c r="AO83" s="195"/>
      <c r="AP83" s="219"/>
      <c r="AU83" s="60"/>
      <c r="AV83" s="60"/>
      <c r="AW83" s="60"/>
    </row>
    <row r="84" spans="1:49" s="131" customFormat="1" ht="12.75" customHeight="1" x14ac:dyDescent="0.3">
      <c r="A84" s="195"/>
      <c r="B84" s="216"/>
      <c r="C84" s="216"/>
      <c r="D84" s="216"/>
      <c r="E84" s="216"/>
      <c r="F84" s="216"/>
      <c r="H84" s="195"/>
      <c r="I84" s="195"/>
      <c r="J84" s="195"/>
      <c r="K84" s="195"/>
      <c r="L84" s="195"/>
      <c r="M84" s="195"/>
      <c r="N84" s="195"/>
      <c r="O84" s="140"/>
      <c r="P84" s="139" t="s">
        <v>120</v>
      </c>
      <c r="Q84" s="207">
        <v>0.04</v>
      </c>
      <c r="R84" s="208" t="s">
        <v>89</v>
      </c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219"/>
      <c r="AU84" s="60"/>
      <c r="AV84" s="60"/>
      <c r="AW84" s="60"/>
    </row>
    <row r="85" spans="1:49" s="131" customFormat="1" ht="12.75" customHeight="1" thickBot="1" x14ac:dyDescent="0.35">
      <c r="A85" s="195"/>
      <c r="B85" s="195"/>
      <c r="C85" s="195"/>
      <c r="D85" s="220"/>
      <c r="E85" s="195"/>
      <c r="F85" s="195"/>
      <c r="H85" s="195"/>
      <c r="I85" s="195"/>
      <c r="J85" s="195"/>
      <c r="K85" s="195"/>
      <c r="L85" s="195"/>
      <c r="M85" s="195"/>
      <c r="N85" s="195"/>
      <c r="O85" s="195"/>
      <c r="P85" s="139" t="s">
        <v>121</v>
      </c>
      <c r="Q85" s="207">
        <v>0.02</v>
      </c>
      <c r="R85" s="208" t="s">
        <v>89</v>
      </c>
      <c r="S85" s="217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218"/>
      <c r="AO85" s="195"/>
      <c r="AP85" s="219"/>
      <c r="AU85" s="60"/>
      <c r="AV85" s="60"/>
      <c r="AW85" s="60"/>
    </row>
    <row r="86" spans="1:49" ht="18.75" customHeight="1" thickBot="1" x14ac:dyDescent="0.35">
      <c r="A86" s="259" t="s">
        <v>132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56" t="s">
        <v>114</v>
      </c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8"/>
      <c r="AP86" s="222">
        <f>IF($K67&gt;0,AP67,AP65+AP67+AP70+AP72+AP74+AP76+AP81)</f>
        <v>56</v>
      </c>
    </row>
    <row r="87" spans="1:49" s="178" customFormat="1" ht="17.25" customHeight="1" x14ac:dyDescent="0.25">
      <c r="A87" s="177" t="s">
        <v>123</v>
      </c>
      <c r="B87" s="47"/>
      <c r="C87" s="128"/>
      <c r="D87" s="47"/>
      <c r="E87" s="47"/>
      <c r="F87" s="47"/>
      <c r="G87" s="25"/>
      <c r="H87" s="1"/>
      <c r="I87" s="25"/>
      <c r="J87" s="25"/>
      <c r="K87" s="25"/>
      <c r="L87" s="25"/>
      <c r="M87" s="25"/>
      <c r="N87" s="25"/>
      <c r="O87" s="25"/>
      <c r="P87" s="25"/>
      <c r="AU87" s="179"/>
      <c r="AV87" s="179"/>
      <c r="AW87" s="179"/>
    </row>
    <row r="88" spans="1:49" s="178" customFormat="1" ht="13.8" x14ac:dyDescent="0.25">
      <c r="A88" s="47" t="s">
        <v>124</v>
      </c>
      <c r="B88" s="47"/>
      <c r="C88" s="128"/>
      <c r="D88" s="47"/>
      <c r="E88" s="47"/>
      <c r="F88" s="47"/>
      <c r="G88" s="25"/>
      <c r="H88" s="1"/>
      <c r="I88" s="25"/>
      <c r="J88" s="25"/>
      <c r="K88" s="25"/>
      <c r="L88" s="25"/>
      <c r="M88" s="25"/>
      <c r="N88" s="25"/>
      <c r="O88" s="25"/>
      <c r="P88" s="25"/>
      <c r="AU88" s="179"/>
      <c r="AV88" s="179"/>
      <c r="AW88" s="179"/>
    </row>
  </sheetData>
  <sheetProtection algorithmName="SHA-512" hashValue="oc/2BLPfnzXTtIy3h39mp4+e/Q8R8tEGEnB+uvJHaPYXnBk0UCcPab/Ng/JfMDqjAVepCpCTEc4zhGfjG4EkXQ==" saltValue="s2mGbRil8b1r11+5JUsJlA==" spinCount="100000" sheet="1" formatColumns="0"/>
  <mergeCells count="92">
    <mergeCell ref="AY7:BC7"/>
    <mergeCell ref="G47:I47"/>
    <mergeCell ref="A41:H41"/>
    <mergeCell ref="N47:O47"/>
    <mergeCell ref="L46:M46"/>
    <mergeCell ref="A37:B37"/>
    <mergeCell ref="A31:D31"/>
    <mergeCell ref="A39:H39"/>
    <mergeCell ref="F37:I37"/>
    <mergeCell ref="I39:O39"/>
    <mergeCell ref="P39:AP39"/>
    <mergeCell ref="A40:H40"/>
    <mergeCell ref="I40:O40"/>
    <mergeCell ref="N45:O45"/>
    <mergeCell ref="Q45:R45"/>
    <mergeCell ref="Q46:R46"/>
    <mergeCell ref="A1:H1"/>
    <mergeCell ref="I3:O3"/>
    <mergeCell ref="I1:O1"/>
    <mergeCell ref="I2:O2"/>
    <mergeCell ref="A2:H2"/>
    <mergeCell ref="A3:H3"/>
    <mergeCell ref="P1:AP1"/>
    <mergeCell ref="P2:AP2"/>
    <mergeCell ref="AN5:AO5"/>
    <mergeCell ref="AN6:AO6"/>
    <mergeCell ref="S37:AO37"/>
    <mergeCell ref="P3:AP3"/>
    <mergeCell ref="M37:Q37"/>
    <mergeCell ref="I41:O41"/>
    <mergeCell ref="J45:K45"/>
    <mergeCell ref="N46:O46"/>
    <mergeCell ref="P41:AP41"/>
    <mergeCell ref="A43:I43"/>
    <mergeCell ref="J43:M43"/>
    <mergeCell ref="F45:H45"/>
    <mergeCell ref="A45:B45"/>
    <mergeCell ref="G46:I46"/>
    <mergeCell ref="Q47:R47"/>
    <mergeCell ref="N50:O50"/>
    <mergeCell ref="N53:O53"/>
    <mergeCell ref="J48:K48"/>
    <mergeCell ref="Q50:S50"/>
    <mergeCell ref="R53:S53"/>
    <mergeCell ref="E51:M51"/>
    <mergeCell ref="A50:I50"/>
    <mergeCell ref="G48:I48"/>
    <mergeCell ref="J50:M50"/>
    <mergeCell ref="L48:M48"/>
    <mergeCell ref="J47:K47"/>
    <mergeCell ref="L47:M47"/>
    <mergeCell ref="A53:H53"/>
    <mergeCell ref="S86:AO86"/>
    <mergeCell ref="A86:R86"/>
    <mergeCell ref="K67:L67"/>
    <mergeCell ref="Q74:R74"/>
    <mergeCell ref="H68:I68"/>
    <mergeCell ref="A74:F74"/>
    <mergeCell ref="H74:I74"/>
    <mergeCell ref="K74:L74"/>
    <mergeCell ref="N74:O74"/>
    <mergeCell ref="K68:L68"/>
    <mergeCell ref="N68:O68"/>
    <mergeCell ref="Q68:R68"/>
    <mergeCell ref="A72:G72"/>
    <mergeCell ref="N67:O67"/>
    <mergeCell ref="N66:P66"/>
    <mergeCell ref="Q66:S66"/>
    <mergeCell ref="S56:T56"/>
    <mergeCell ref="S57:T57"/>
    <mergeCell ref="K53:M53"/>
    <mergeCell ref="Q59:R59"/>
    <mergeCell ref="Q55:R55"/>
    <mergeCell ref="Q61:R61"/>
    <mergeCell ref="N61:O61"/>
    <mergeCell ref="N55:O55"/>
    <mergeCell ref="BF7:BG7"/>
    <mergeCell ref="BE7:BE8"/>
    <mergeCell ref="K65:L65"/>
    <mergeCell ref="Q67:R67"/>
    <mergeCell ref="AS7:AW7"/>
    <mergeCell ref="Q65:R65"/>
    <mergeCell ref="N65:O65"/>
    <mergeCell ref="N51:O51"/>
    <mergeCell ref="N48:O48"/>
    <mergeCell ref="AP67:AP68"/>
    <mergeCell ref="J66:L66"/>
    <mergeCell ref="P40:AP40"/>
    <mergeCell ref="J46:K46"/>
    <mergeCell ref="L45:M45"/>
    <mergeCell ref="Q48:R48"/>
    <mergeCell ref="Q51:S51"/>
  </mergeCells>
  <phoneticPr fontId="2" type="noConversion"/>
  <pageMargins left="0.59055118110236227" right="0.59055118110236227" top="0.35433070866141736" bottom="0.35433070866141736" header="0.31496062992125984" footer="0.11811023622047245"/>
  <pageSetup paperSize="9" fitToHeight="0" orientation="landscape" r:id="rId1"/>
  <headerFooter>
    <oddFooter>&amp;R&amp;8Ausgedruckt am &amp;D, &amp;T</oddFooter>
  </headerFooter>
  <ignoredErrors>
    <ignoredError sqref="C27" evalError="1"/>
    <ignoredError sqref="I3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2"/>
  <sheetViews>
    <sheetView topLeftCell="BK1" workbookViewId="0">
      <selection activeCell="K2" sqref="K2"/>
    </sheetView>
  </sheetViews>
  <sheetFormatPr baseColWidth="10" defaultColWidth="9.5546875" defaultRowHeight="10.199999999999999" x14ac:dyDescent="0.2"/>
  <cols>
    <col min="1" max="1" width="7.33203125" style="4" bestFit="1" customWidth="1"/>
    <col min="2" max="2" width="6.5546875" style="4" bestFit="1" customWidth="1"/>
    <col min="3" max="3" width="6.88671875" style="4" bestFit="1" customWidth="1"/>
    <col min="4" max="4" width="6.109375" style="4" bestFit="1" customWidth="1"/>
    <col min="5" max="5" width="15.33203125" style="4" customWidth="1"/>
    <col min="6" max="6" width="5.44140625" style="4" bestFit="1" customWidth="1"/>
    <col min="7" max="7" width="9" style="4" bestFit="1" customWidth="1"/>
    <col min="8" max="8" width="6.5546875" style="4" bestFit="1" customWidth="1"/>
    <col min="9" max="9" width="3" style="4" bestFit="1" customWidth="1"/>
    <col min="10" max="11" width="7" style="4" bestFit="1" customWidth="1"/>
    <col min="12" max="12" width="3.44140625" style="4" bestFit="1" customWidth="1"/>
    <col min="13" max="13" width="7.33203125" style="4" bestFit="1" customWidth="1"/>
    <col min="14" max="14" width="7.6640625" style="4" bestFit="1" customWidth="1"/>
    <col min="15" max="15" width="7.33203125" style="4" bestFit="1" customWidth="1"/>
    <col min="16" max="16" width="7.6640625" style="4" bestFit="1" customWidth="1"/>
    <col min="17" max="17" width="7.33203125" style="4" bestFit="1" customWidth="1"/>
    <col min="18" max="18" width="7.6640625" style="4" bestFit="1" customWidth="1"/>
    <col min="19" max="19" width="7.33203125" style="4" bestFit="1" customWidth="1"/>
    <col min="20" max="20" width="7.6640625" style="4" bestFit="1" customWidth="1"/>
    <col min="21" max="21" width="7.33203125" style="4" bestFit="1" customWidth="1"/>
    <col min="22" max="22" width="7.6640625" style="4" bestFit="1" customWidth="1"/>
    <col min="23" max="23" width="3" style="4" bestFit="1" customWidth="1"/>
    <col min="24" max="24" width="8" style="4" bestFit="1" customWidth="1"/>
    <col min="25" max="27" width="7.33203125" style="4" bestFit="1" customWidth="1"/>
    <col min="28" max="28" width="8" style="4" bestFit="1" customWidth="1"/>
    <col min="29" max="29" width="7.33203125" style="4" bestFit="1" customWidth="1"/>
    <col min="30" max="30" width="8" style="4" bestFit="1" customWidth="1"/>
    <col min="31" max="31" width="7.33203125" style="4" bestFit="1" customWidth="1"/>
    <col min="32" max="32" width="8" style="4" bestFit="1" customWidth="1"/>
    <col min="33" max="33" width="7" style="4" bestFit="1" customWidth="1"/>
    <col min="34" max="34" width="3.44140625" style="4" bestFit="1" customWidth="1"/>
    <col min="35" max="35" width="7.33203125" style="4" bestFit="1" customWidth="1"/>
    <col min="36" max="36" width="7.6640625" style="4" bestFit="1" customWidth="1"/>
    <col min="37" max="37" width="7.33203125" style="4" bestFit="1" customWidth="1"/>
    <col min="38" max="38" width="7.6640625" style="4" bestFit="1" customWidth="1"/>
    <col min="39" max="43" width="7.33203125" style="4" bestFit="1" customWidth="1"/>
    <col min="44" max="44" width="7.6640625" style="4" bestFit="1" customWidth="1"/>
    <col min="45" max="45" width="3" style="4" bestFit="1" customWidth="1"/>
    <col min="46" max="46" width="8" style="4" bestFit="1" customWidth="1"/>
    <col min="47" max="47" width="7.33203125" style="4" bestFit="1" customWidth="1"/>
    <col min="48" max="48" width="8" style="4" bestFit="1" customWidth="1"/>
    <col min="49" max="49" width="7.33203125" style="4" bestFit="1" customWidth="1"/>
    <col min="50" max="50" width="8" style="4" bestFit="1" customWidth="1"/>
    <col min="51" max="53" width="7.33203125" style="4" bestFit="1" customWidth="1"/>
    <col min="54" max="54" width="8" style="4" bestFit="1" customWidth="1"/>
    <col min="55" max="55" width="7.33203125" style="4" bestFit="1" customWidth="1"/>
    <col min="56" max="56" width="8.5546875" style="4" bestFit="1" customWidth="1"/>
    <col min="57" max="57" width="3.109375" style="4" bestFit="1" customWidth="1"/>
    <col min="58" max="58" width="8.5546875" style="4" bestFit="1" customWidth="1"/>
    <col min="59" max="59" width="6.33203125" style="4" bestFit="1" customWidth="1"/>
    <col min="60" max="60" width="7.88671875" style="4" bestFit="1" customWidth="1"/>
    <col min="61" max="61" width="5.88671875" style="4" bestFit="1" customWidth="1"/>
    <col min="62" max="62" width="11.6640625" style="4" bestFit="1" customWidth="1"/>
    <col min="63" max="63" width="8.5546875" style="4" bestFit="1" customWidth="1"/>
    <col min="64" max="64" width="5.6640625" style="4" bestFit="1" customWidth="1"/>
    <col min="65" max="65" width="11.5546875" style="4" bestFit="1" customWidth="1"/>
    <col min="66" max="66" width="8.44140625" style="4" bestFit="1" customWidth="1"/>
    <col min="67" max="67" width="6.109375" style="4" bestFit="1" customWidth="1"/>
    <col min="68" max="68" width="12" style="4" bestFit="1" customWidth="1"/>
    <col min="69" max="69" width="8.88671875" style="4" bestFit="1" customWidth="1"/>
    <col min="70" max="70" width="8" style="4" bestFit="1" customWidth="1"/>
    <col min="71" max="71" width="13.88671875" style="4" bestFit="1" customWidth="1"/>
    <col min="72" max="72" width="10.6640625" style="4" bestFit="1" customWidth="1"/>
    <col min="73" max="73" width="8.6640625" style="4" bestFit="1" customWidth="1"/>
    <col min="74" max="74" width="14.5546875" style="4" bestFit="1" customWidth="1"/>
    <col min="75" max="75" width="11.44140625" style="4" bestFit="1" customWidth="1"/>
    <col min="76" max="76" width="7.5546875" style="4" bestFit="1" customWidth="1"/>
    <col min="77" max="81" width="5.88671875" style="4" bestFit="1" customWidth="1"/>
    <col min="82" max="82" width="7.109375" style="4" bestFit="1" customWidth="1"/>
    <col min="83" max="83" width="5.88671875" style="4" bestFit="1" customWidth="1"/>
    <col min="84" max="84" width="7.6640625" style="4" bestFit="1" customWidth="1"/>
    <col min="85" max="85" width="5.88671875" style="4" bestFit="1" customWidth="1"/>
    <col min="86" max="86" width="9.109375" style="4" bestFit="1" customWidth="1"/>
    <col min="87" max="87" width="8" style="4" bestFit="1" customWidth="1"/>
    <col min="88" max="91" width="8.88671875" style="4" bestFit="1" customWidth="1"/>
    <col min="92" max="92" width="9.109375" style="4" bestFit="1" customWidth="1"/>
    <col min="93" max="94" width="8.33203125" style="4" bestFit="1" customWidth="1"/>
    <col min="95" max="95" width="10.44140625" style="5" bestFit="1" customWidth="1"/>
    <col min="96" max="96" width="9" style="4" bestFit="1" customWidth="1"/>
    <col min="97" max="97" width="9.44140625" style="4" bestFit="1" customWidth="1"/>
    <col min="98" max="98" width="5.5546875" style="4" bestFit="1" customWidth="1"/>
    <col min="99" max="99" width="6.33203125" style="4" bestFit="1" customWidth="1"/>
    <col min="100" max="100" width="8.33203125" style="4" bestFit="1" customWidth="1"/>
    <col min="101" max="16384" width="9.5546875" style="4"/>
  </cols>
  <sheetData>
    <row r="1" spans="1:100" s="6" customFormat="1" ht="15" customHeight="1" x14ac:dyDescent="0.2">
      <c r="A1" s="62" t="str">
        <f>'[1]111 VS-Schule'!B1</f>
        <v>Schuljahr</v>
      </c>
      <c r="B1" s="62" t="str">
        <f>'[1]111 VS-Schule'!C1</f>
        <v>BezirkNr</v>
      </c>
      <c r="C1" s="62" t="str">
        <f>'[1]111 VS-Schule'!D1</f>
        <v>Schultyp</v>
      </c>
      <c r="D1" s="62" t="str">
        <f>'[1]111 VS-Schule'!E1</f>
        <v>SKZ</v>
      </c>
      <c r="E1" s="62" t="str">
        <f>'[1]111 VS-Schule'!F1</f>
        <v>Schule</v>
      </c>
      <c r="F1" s="62" t="str">
        <f>'[1]111 VS-Schule'!G1</f>
        <v>Status</v>
      </c>
      <c r="G1" s="61" t="str">
        <f>'[1]111 VS-Schule'!H1</f>
        <v>Stichtag</v>
      </c>
      <c r="H1" s="62" t="str">
        <f>'[1]111 VS-Schule'!I1</f>
        <v>Schulart</v>
      </c>
      <c r="I1" s="62" t="str">
        <f>'[1]111 VS-Schule'!J1</f>
        <v>Kl0</v>
      </c>
      <c r="J1" s="62" t="str">
        <f>'[1]111 VS-Schule'!K1</f>
        <v>VSK_Anz</v>
      </c>
      <c r="K1" s="62" t="str">
        <f>'[1]111 VS-Schule'!L1</f>
        <v>VSK_SPF</v>
      </c>
      <c r="L1" s="62" t="str">
        <f>'[1]111 VS-Schule'!M1</f>
        <v>KL1</v>
      </c>
      <c r="M1" s="62" t="str">
        <f>'[1]111 VS-Schule'!N1</f>
        <v>Kl1_Anz0</v>
      </c>
      <c r="N1" s="62" t="str">
        <f>'[1]111 VS-Schule'!O1</f>
        <v>KL1_SPF0</v>
      </c>
      <c r="O1" s="62" t="str">
        <f>'[1]111 VS-Schule'!P1</f>
        <v>Kl1_Anz1</v>
      </c>
      <c r="P1" s="62" t="str">
        <f>'[1]111 VS-Schule'!Q1</f>
        <v>KL1_SPF1</v>
      </c>
      <c r="Q1" s="62" t="str">
        <f>'[1]111 VS-Schule'!R1</f>
        <v>Kl1_Anz2</v>
      </c>
      <c r="R1" s="62" t="str">
        <f>'[1]111 VS-Schule'!S1</f>
        <v>KL1_SPF2</v>
      </c>
      <c r="S1" s="62" t="str">
        <f>'[1]111 VS-Schule'!T1</f>
        <v>Kl1_Anz3</v>
      </c>
      <c r="T1" s="62" t="str">
        <f>'[1]111 VS-Schule'!U1</f>
        <v>KL1_SPF3</v>
      </c>
      <c r="U1" s="62" t="str">
        <f>'[1]111 VS-Schule'!V1</f>
        <v>Kl1_Anz4</v>
      </c>
      <c r="V1" s="62" t="str">
        <f>'[1]111 VS-Schule'!W1</f>
        <v>KL1_SPF4</v>
      </c>
      <c r="W1" s="62" t="str">
        <f>'[1]111 VS-Schule'!X1</f>
        <v>Kl2</v>
      </c>
      <c r="X1" s="62" t="str">
        <f>'[1]111 VS-Schule'!Y1</f>
        <v>KL2_ANZ0</v>
      </c>
      <c r="Y1" s="62" t="str">
        <f>'[1]111 VS-Schule'!Z1</f>
        <v>Kl2_SPF0</v>
      </c>
      <c r="Z1" s="62" t="str">
        <f>'[1]111 VS-Schule'!AA1</f>
        <v>Kl2_Anz1</v>
      </c>
      <c r="AA1" s="62" t="str">
        <f>'[1]111 VS-Schule'!AB1</f>
        <v>Kl2_SPF1</v>
      </c>
      <c r="AB1" s="62" t="str">
        <f>'[1]111 VS-Schule'!AC1</f>
        <v>KL2_ANZ2</v>
      </c>
      <c r="AC1" s="62" t="str">
        <f>'[1]111 VS-Schule'!AD1</f>
        <v>Kl2_SPF2</v>
      </c>
      <c r="AD1" s="62" t="str">
        <f>'[1]111 VS-Schule'!AE1</f>
        <v>KL2_ANZ3</v>
      </c>
      <c r="AE1" s="62" t="str">
        <f>'[1]111 VS-Schule'!AF1</f>
        <v>Kl2_SPF3</v>
      </c>
      <c r="AF1" s="62" t="str">
        <f>'[1]111 VS-Schule'!AG1</f>
        <v>KL2_ANZ4</v>
      </c>
      <c r="AG1" s="62" t="str">
        <f>'[1]111 VS-Schule'!AH1</f>
        <v>K2_SPF4</v>
      </c>
      <c r="AH1" s="62" t="str">
        <f>'[1]111 VS-Schule'!AI1</f>
        <v>KL3</v>
      </c>
      <c r="AI1" s="62" t="str">
        <f>'[1]111 VS-Schule'!AJ1</f>
        <v>Kl3_Anz0</v>
      </c>
      <c r="AJ1" s="62" t="str">
        <f>'[1]111 VS-Schule'!AK1</f>
        <v>KL3_SPF0</v>
      </c>
      <c r="AK1" s="62" t="str">
        <f>'[1]111 VS-Schule'!AL1</f>
        <v>Kl3_Anz1</v>
      </c>
      <c r="AL1" s="62" t="str">
        <f>'[1]111 VS-Schule'!AM1</f>
        <v>KL3_SPF1</v>
      </c>
      <c r="AM1" s="62" t="str">
        <f>'[1]111 VS-Schule'!AN1</f>
        <v>Kl3_Anz2</v>
      </c>
      <c r="AN1" s="62" t="str">
        <f>'[1]111 VS-Schule'!AO1</f>
        <v>Kl3_SPF2</v>
      </c>
      <c r="AO1" s="62" t="str">
        <f>'[1]111 VS-Schule'!AP1</f>
        <v>Kl3_Anz3</v>
      </c>
      <c r="AP1" s="62" t="str">
        <f>'[1]111 VS-Schule'!AQ1</f>
        <v>Kl3_SPF3</v>
      </c>
      <c r="AQ1" s="62" t="str">
        <f>'[1]111 VS-Schule'!AR1</f>
        <v>Kl3_Anz4</v>
      </c>
      <c r="AR1" s="62" t="str">
        <f>'[1]111 VS-Schule'!AS1</f>
        <v>KL3_SPF4</v>
      </c>
      <c r="AS1" s="62" t="str">
        <f>'[1]111 VS-Schule'!AT1</f>
        <v>Kl4</v>
      </c>
      <c r="AT1" s="62" t="str">
        <f>'[1]111 VS-Schule'!AU1</f>
        <v>KL4_ANZ0</v>
      </c>
      <c r="AU1" s="62" t="str">
        <f>'[1]111 VS-Schule'!AV1</f>
        <v>Kl4_SPF0</v>
      </c>
      <c r="AV1" s="62" t="str">
        <f>'[1]111 VS-Schule'!AW1</f>
        <v>KL4_ANZ1</v>
      </c>
      <c r="AW1" s="62" t="str">
        <f>'[1]111 VS-Schule'!AX1</f>
        <v>Kl4_SPF1</v>
      </c>
      <c r="AX1" s="62" t="str">
        <f>'[1]111 VS-Schule'!AY1</f>
        <v>KL4_ANZ2</v>
      </c>
      <c r="AY1" s="62" t="str">
        <f>'[1]111 VS-Schule'!AZ1</f>
        <v>Kl4_SPF2</v>
      </c>
      <c r="AZ1" s="62" t="str">
        <f>'[1]111 VS-Schule'!BA1</f>
        <v>Kl4_Anz3</v>
      </c>
      <c r="BA1" s="62" t="str">
        <f>'[1]111 VS-Schule'!BB1</f>
        <v>Kl4_SPF3</v>
      </c>
      <c r="BB1" s="62" t="str">
        <f>'[1]111 VS-Schule'!BC1</f>
        <v>KL4_ANZ4</v>
      </c>
      <c r="BC1" s="62" t="str">
        <f>'[1]111 VS-Schule'!BD1</f>
        <v>Kl4_SPF4</v>
      </c>
      <c r="BD1" s="62" t="str">
        <f>'[1]111 VS-Schule'!BE1</f>
        <v>NDSprache</v>
      </c>
      <c r="BE1" s="62" t="str">
        <f>'[1]111 VS-Schule'!BF1</f>
        <v>AO</v>
      </c>
      <c r="BF1" s="62" t="str">
        <f>'[1]111 VS-Schule'!BG1</f>
        <v>NeuEinschr</v>
      </c>
      <c r="BG1" s="62" t="str">
        <f>'[1]111 VS-Schule'!BH1</f>
        <v>Dispens</v>
      </c>
      <c r="BH1" s="62" t="str">
        <f>'[1]111 VS-Schule'!BI1</f>
        <v>SprengelF</v>
      </c>
      <c r="BI1" s="62" t="str">
        <f>'[1]111 VS-Schule'!BJ1</f>
        <v>Rel_RK</v>
      </c>
      <c r="BJ1" s="62" t="str">
        <f>'[1]111 VS-Schule'!BK1</f>
        <v>Rel_RK_Abmeld</v>
      </c>
      <c r="BK1" s="62" t="str">
        <f>'[1]111 VS-Schule'!BL1</f>
        <v>Rel_RK_FG</v>
      </c>
      <c r="BL1" s="62" t="str">
        <f>'[1]111 VS-Schule'!BM1</f>
        <v>Rel_EV</v>
      </c>
      <c r="BM1" s="62" t="str">
        <f>'[1]111 VS-Schule'!BN1</f>
        <v>Rel_EV_Abmeld</v>
      </c>
      <c r="BN1" s="62" t="str">
        <f>'[1]111 VS-Schule'!BO1</f>
        <v>Rel_EV_FG</v>
      </c>
      <c r="BO1" s="62" t="str">
        <f>'[1]111 VS-Schule'!BP1</f>
        <v>Rel_ISL</v>
      </c>
      <c r="BP1" s="62" t="str">
        <f>'[1]111 VS-Schule'!BQ1</f>
        <v>Rel_ISL_Abmeld</v>
      </c>
      <c r="BQ1" s="62" t="str">
        <f>'[1]111 VS-Schule'!BR1</f>
        <v>Rel_ISL_FG</v>
      </c>
      <c r="BR1" s="62" t="str">
        <f>'[1]111 VS-Schule'!BS1</f>
        <v>Rel_ORTH</v>
      </c>
      <c r="BS1" s="62" t="str">
        <f>'[1]111 VS-Schule'!BT1</f>
        <v>Rel_ORTH_Abmeld</v>
      </c>
      <c r="BT1" s="62" t="str">
        <f>'[1]111 VS-Schule'!BU1</f>
        <v>Rel_ORTH_FG</v>
      </c>
      <c r="BU1" s="62" t="str">
        <f>'[1]111 VS-Schule'!BV1</f>
        <v>Rel_SONST</v>
      </c>
      <c r="BV1" s="62" t="str">
        <f>'[1]111 VS-Schule'!BW1</f>
        <v>Rel_SONST_Abmeld</v>
      </c>
      <c r="BW1" s="62" t="str">
        <f>'[1]111 VS-Schule'!BX1</f>
        <v>Rel_SONST_FG</v>
      </c>
      <c r="BX1" s="62" t="str">
        <f>'[1]111 VS-Schule'!BY1</f>
        <v>I_Klassen</v>
      </c>
      <c r="BY1" s="62" t="str">
        <f>'[1]111 VS-Schule'!BZ1</f>
        <v>Anz_I1</v>
      </c>
      <c r="BZ1" s="62" t="str">
        <f>'[1]111 VS-Schule'!CA1</f>
        <v>Anz_I2</v>
      </c>
      <c r="CA1" s="62" t="str">
        <f>'[1]111 VS-Schule'!CB1</f>
        <v>Anz_I3</v>
      </c>
      <c r="CB1" s="62" t="str">
        <f>'[1]111 VS-Schule'!CC1</f>
        <v>Anz_I4</v>
      </c>
      <c r="CC1" s="62" t="str">
        <f>'[1]111 VS-Schule'!CD1</f>
        <v>Anz_I5</v>
      </c>
      <c r="CD1" s="62" t="str">
        <f>'[1]111 VS-Schule'!CE1</f>
        <v>Anz_I&gt;=6</v>
      </c>
      <c r="CE1" s="62" t="str">
        <f>'[1]111 VS-Schule'!CF1</f>
        <v>DFK0</v>
      </c>
      <c r="CF1" s="62" t="str">
        <f>'[1]111 VS-Schule'!CG1</f>
        <v>DFK0_Anz</v>
      </c>
      <c r="CG1" s="62" t="str">
        <f>'[1]111 VS-Schule'!CH1</f>
        <v>DFK1-4</v>
      </c>
      <c r="CH1" s="62" t="str">
        <f>'[1]111 VS-Schule'!CI1</f>
        <v>DFK1-4_Anz</v>
      </c>
      <c r="CI1" s="62" t="str">
        <f>'[1]111 VS-Schule'!CJ1</f>
        <v>GTS_1Tag</v>
      </c>
      <c r="CJ1" s="62" t="str">
        <f>'[1]111 VS-Schule'!CK1</f>
        <v>GTS_2Tage</v>
      </c>
      <c r="CK1" s="62" t="str">
        <f>'[1]111 VS-Schule'!CL1</f>
        <v>GTS_3Tage</v>
      </c>
      <c r="CL1" s="62" t="str">
        <f>'[1]111 VS-Schule'!CM1</f>
        <v>GTS_4Tage</v>
      </c>
      <c r="CM1" s="62" t="str">
        <f>'[1]111 VS-Schule'!CN1</f>
        <v>GTS_5Tage</v>
      </c>
      <c r="CN1" s="62" t="str">
        <f>'[1]111 VS-Schule'!CO1</f>
        <v>Genehmiger</v>
      </c>
      <c r="CO1" s="62" t="str">
        <f>'[1]111 VS-Schule'!CP1</f>
        <v>GN_Datum</v>
      </c>
      <c r="CP1" s="62" t="str">
        <f>'[1]111 VS-Schule'!CQ1</f>
        <v>GN_Status</v>
      </c>
      <c r="CQ1" s="61" t="str">
        <f>'[1]111 VS-Schule'!CR1</f>
        <v>UpdateDatum</v>
      </c>
      <c r="CR1" s="62" t="str">
        <f>'[1]111 VS-Schule'!CS1</f>
        <v>SPF_lfdVerf</v>
      </c>
      <c r="CS1" s="62" t="str">
        <f>'[1]111 VS-Schule'!CT1</f>
        <v>DF-Klasse int.</v>
      </c>
      <c r="CT1" s="62" t="str">
        <f>'[1]111 VS-Schule'!CU1</f>
        <v>DF-Kurs</v>
      </c>
      <c r="CU1" s="62" t="str">
        <f>'[1]111 VS-Schule'!CV1</f>
        <v>DF-BFD</v>
      </c>
      <c r="CV1" s="62" t="str">
        <f>'[1]111 VS-Schule'!CW1</f>
        <v>DF-Kurs int.</v>
      </c>
    </row>
    <row r="2" spans="1:100" s="1" customFormat="1" ht="15" customHeight="1" x14ac:dyDescent="0.2">
      <c r="A2" s="62" t="str">
        <f>'[1]111 VS-Schule'!B2</f>
        <v>2024/25</v>
      </c>
      <c r="B2" s="62" t="str">
        <f>'[1]111 VS-Schule'!C2</f>
        <v>2</v>
      </c>
      <c r="C2" s="62" t="str">
        <f>'[1]111 VS-Schule'!D2</f>
        <v>1</v>
      </c>
      <c r="D2" s="62">
        <f>'[1]111 VS-Schule'!E2</f>
        <v>502181</v>
      </c>
      <c r="E2" s="62" t="str">
        <f>'[1]111 VS-Schule'!F2</f>
        <v>VS Radochsberg</v>
      </c>
      <c r="F2" s="62">
        <f>'[1]111 VS-Schule'!G2</f>
        <v>0</v>
      </c>
      <c r="G2" s="61">
        <f>'[1]111 VS-Schule'!H2</f>
        <v>45566</v>
      </c>
      <c r="H2" s="62">
        <f>'[1]111 VS-Schule'!I2</f>
        <v>1</v>
      </c>
      <c r="I2" s="62">
        <f>'[1]111 VS-Schule'!J2</f>
        <v>0</v>
      </c>
      <c r="J2" s="62">
        <f>'[1]111 VS-Schule'!K2</f>
        <v>0</v>
      </c>
      <c r="K2" s="62">
        <f>'[1]111 VS-Schule'!L2</f>
        <v>0</v>
      </c>
      <c r="L2" s="62">
        <f>'[1]111 VS-Schule'!M2</f>
        <v>1</v>
      </c>
      <c r="M2" s="62">
        <f>'[1]111 VS-Schule'!N2</f>
        <v>1</v>
      </c>
      <c r="N2" s="62">
        <f>'[1]111 VS-Schule'!O2</f>
        <v>0</v>
      </c>
      <c r="O2" s="62">
        <f>'[1]111 VS-Schule'!P2</f>
        <v>3</v>
      </c>
      <c r="P2" s="62">
        <f>'[1]111 VS-Schule'!Q2</f>
        <v>0</v>
      </c>
      <c r="Q2" s="62">
        <f>'[1]111 VS-Schule'!R2</f>
        <v>7</v>
      </c>
      <c r="R2" s="62">
        <f>'[1]111 VS-Schule'!S2</f>
        <v>0</v>
      </c>
      <c r="S2" s="62">
        <f>'[1]111 VS-Schule'!T2</f>
        <v>0</v>
      </c>
      <c r="T2" s="62">
        <f>'[1]111 VS-Schule'!U2</f>
        <v>0</v>
      </c>
      <c r="U2" s="62">
        <f>'[1]111 VS-Schule'!V2</f>
        <v>0</v>
      </c>
      <c r="V2" s="62">
        <f>'[1]111 VS-Schule'!W2</f>
        <v>0</v>
      </c>
      <c r="W2" s="62">
        <f>'[1]111 VS-Schule'!X2</f>
        <v>0</v>
      </c>
      <c r="X2" s="62">
        <f>'[1]111 VS-Schule'!Y2</f>
        <v>0</v>
      </c>
      <c r="Y2" s="62">
        <f>'[1]111 VS-Schule'!Z2</f>
        <v>0</v>
      </c>
      <c r="Z2" s="62">
        <f>'[1]111 VS-Schule'!AA2</f>
        <v>0</v>
      </c>
      <c r="AA2" s="62">
        <f>'[1]111 VS-Schule'!AB2</f>
        <v>0</v>
      </c>
      <c r="AB2" s="62">
        <f>'[1]111 VS-Schule'!AC2</f>
        <v>0</v>
      </c>
      <c r="AC2" s="62">
        <f>'[1]111 VS-Schule'!AD2</f>
        <v>0</v>
      </c>
      <c r="AD2" s="62">
        <f>'[1]111 VS-Schule'!AE2</f>
        <v>0</v>
      </c>
      <c r="AE2" s="62">
        <f>'[1]111 VS-Schule'!AF2</f>
        <v>0</v>
      </c>
      <c r="AF2" s="62">
        <f>'[1]111 VS-Schule'!AG2</f>
        <v>0</v>
      </c>
      <c r="AG2" s="62">
        <f>'[1]111 VS-Schule'!AH2</f>
        <v>0</v>
      </c>
      <c r="AH2" s="62">
        <f>'[1]111 VS-Schule'!AI2</f>
        <v>1</v>
      </c>
      <c r="AI2" s="62">
        <f>'[1]111 VS-Schule'!AJ2</f>
        <v>0</v>
      </c>
      <c r="AJ2" s="62">
        <f>'[1]111 VS-Schule'!AK2</f>
        <v>0</v>
      </c>
      <c r="AK2" s="62">
        <f>'[1]111 VS-Schule'!AL2</f>
        <v>0</v>
      </c>
      <c r="AL2" s="62">
        <f>'[1]111 VS-Schule'!AM2</f>
        <v>0</v>
      </c>
      <c r="AM2" s="62">
        <f>'[1]111 VS-Schule'!AN2</f>
        <v>0</v>
      </c>
      <c r="AN2" s="62">
        <f>'[1]111 VS-Schule'!AO2</f>
        <v>0</v>
      </c>
      <c r="AO2" s="62">
        <f>'[1]111 VS-Schule'!AP2</f>
        <v>7</v>
      </c>
      <c r="AP2" s="62">
        <f>'[1]111 VS-Schule'!AQ2</f>
        <v>0</v>
      </c>
      <c r="AQ2" s="62">
        <f>'[1]111 VS-Schule'!AR2</f>
        <v>7</v>
      </c>
      <c r="AR2" s="62">
        <f>'[1]111 VS-Schule'!AS2</f>
        <v>0</v>
      </c>
      <c r="AS2" s="62">
        <f>'[1]111 VS-Schule'!AT2</f>
        <v>0</v>
      </c>
      <c r="AT2" s="62">
        <f>'[1]111 VS-Schule'!AU2</f>
        <v>0</v>
      </c>
      <c r="AU2" s="62">
        <f>'[1]111 VS-Schule'!AV2</f>
        <v>0</v>
      </c>
      <c r="AV2" s="62">
        <f>'[1]111 VS-Schule'!AW2</f>
        <v>0</v>
      </c>
      <c r="AW2" s="62">
        <f>'[1]111 VS-Schule'!AX2</f>
        <v>0</v>
      </c>
      <c r="AX2" s="62">
        <f>'[1]111 VS-Schule'!AY2</f>
        <v>0</v>
      </c>
      <c r="AY2" s="62">
        <f>'[1]111 VS-Schule'!AZ2</f>
        <v>0</v>
      </c>
      <c r="AZ2" s="62">
        <f>'[1]111 VS-Schule'!BA2</f>
        <v>0</v>
      </c>
      <c r="BA2" s="62">
        <f>'[1]111 VS-Schule'!BB2</f>
        <v>0</v>
      </c>
      <c r="BB2" s="62">
        <f>'[1]111 VS-Schule'!BC2</f>
        <v>0</v>
      </c>
      <c r="BC2" s="62">
        <f>'[1]111 VS-Schule'!BD2</f>
        <v>0</v>
      </c>
      <c r="BD2" s="62">
        <f>'[1]111 VS-Schule'!BE2</f>
        <v>4</v>
      </c>
      <c r="BE2" s="62">
        <f>'[1]111 VS-Schule'!BF2</f>
        <v>0</v>
      </c>
      <c r="BF2" s="62">
        <f>'[1]111 VS-Schule'!BG2</f>
        <v>3</v>
      </c>
      <c r="BG2" s="62">
        <f>'[1]111 VS-Schule'!BH2</f>
        <v>0</v>
      </c>
      <c r="BH2" s="62">
        <f>'[1]111 VS-Schule'!BI2</f>
        <v>0</v>
      </c>
      <c r="BI2" s="62">
        <f>'[1]111 VS-Schule'!BJ2</f>
        <v>19</v>
      </c>
      <c r="BJ2" s="62">
        <f>'[1]111 VS-Schule'!BK2</f>
        <v>0</v>
      </c>
      <c r="BK2" s="62">
        <f>'[1]111 VS-Schule'!BL2</f>
        <v>2</v>
      </c>
      <c r="BL2" s="62">
        <f>'[1]111 VS-Schule'!BM2</f>
        <v>0</v>
      </c>
      <c r="BM2" s="62">
        <f>'[1]111 VS-Schule'!BN2</f>
        <v>0</v>
      </c>
      <c r="BN2" s="62">
        <f>'[1]111 VS-Schule'!BO2</f>
        <v>0</v>
      </c>
      <c r="BO2" s="62">
        <f>'[1]111 VS-Schule'!BP2</f>
        <v>0</v>
      </c>
      <c r="BP2" s="62">
        <f>'[1]111 VS-Schule'!BQ2</f>
        <v>0</v>
      </c>
      <c r="BQ2" s="62">
        <f>'[1]111 VS-Schule'!BR2</f>
        <v>0</v>
      </c>
      <c r="BR2" s="62">
        <f>'[1]111 VS-Schule'!BS2</f>
        <v>0</v>
      </c>
      <c r="BS2" s="62">
        <f>'[1]111 VS-Schule'!BT2</f>
        <v>0</v>
      </c>
      <c r="BT2" s="62">
        <f>'[1]111 VS-Schule'!BU2</f>
        <v>0</v>
      </c>
      <c r="BU2" s="62">
        <f>'[1]111 VS-Schule'!BV2</f>
        <v>0</v>
      </c>
      <c r="BV2" s="62">
        <f>'[1]111 VS-Schule'!BW2</f>
        <v>0</v>
      </c>
      <c r="BW2" s="62">
        <f>'[1]111 VS-Schule'!BX2</f>
        <v>0</v>
      </c>
      <c r="BX2" s="62">
        <f>'[1]111 VS-Schule'!BY2</f>
        <v>0</v>
      </c>
      <c r="BY2" s="62">
        <f>'[1]111 VS-Schule'!BZ2</f>
        <v>0</v>
      </c>
      <c r="BZ2" s="62">
        <f>'[1]111 VS-Schule'!CA2</f>
        <v>0</v>
      </c>
      <c r="CA2" s="62">
        <f>'[1]111 VS-Schule'!CB2</f>
        <v>0</v>
      </c>
      <c r="CB2" s="62">
        <f>'[1]111 VS-Schule'!CC2</f>
        <v>0</v>
      </c>
      <c r="CC2" s="62">
        <f>'[1]111 VS-Schule'!CD2</f>
        <v>0</v>
      </c>
      <c r="CD2" s="62">
        <f>'[1]111 VS-Schule'!CE2</f>
        <v>0</v>
      </c>
      <c r="CE2" s="62">
        <f>'[1]111 VS-Schule'!CF2</f>
        <v>0</v>
      </c>
      <c r="CF2" s="62">
        <f>'[1]111 VS-Schule'!CG2</f>
        <v>0</v>
      </c>
      <c r="CG2" s="62">
        <f>'[1]111 VS-Schule'!CH2</f>
        <v>0</v>
      </c>
      <c r="CH2" s="62">
        <f>'[1]111 VS-Schule'!CI2</f>
        <v>0</v>
      </c>
      <c r="CI2" s="62">
        <f>'[1]111 VS-Schule'!CJ2</f>
        <v>0</v>
      </c>
      <c r="CJ2" s="62">
        <f>'[1]111 VS-Schule'!CK2</f>
        <v>0</v>
      </c>
      <c r="CK2" s="62">
        <f>'[1]111 VS-Schule'!CL2</f>
        <v>0</v>
      </c>
      <c r="CL2" s="62">
        <f>'[1]111 VS-Schule'!CM2</f>
        <v>0</v>
      </c>
      <c r="CM2" s="62">
        <f>'[1]111 VS-Schule'!CN2</f>
        <v>6</v>
      </c>
      <c r="CN2" s="62" t="str">
        <f>'[1]111 VS-Schule'!CO2</f>
        <v/>
      </c>
      <c r="CO2" s="62" t="str">
        <f>'[1]111 VS-Schule'!CP2</f>
        <v/>
      </c>
      <c r="CP2" s="62" t="str">
        <f>'[1]111 VS-Schule'!CQ2</f>
        <v>geplant</v>
      </c>
      <c r="CQ2" s="61">
        <f>'[1]111 VS-Schule'!CR2</f>
        <v>45349</v>
      </c>
      <c r="CR2" s="62">
        <f>'[1]111 VS-Schule'!CS2</f>
        <v>0</v>
      </c>
      <c r="CS2" s="62">
        <f>'[1]111 VS-Schule'!CT2</f>
        <v>0</v>
      </c>
      <c r="CT2" s="62">
        <f>'[1]111 VS-Schule'!CU2</f>
        <v>0</v>
      </c>
      <c r="CU2" s="62">
        <f>'[1]111 VS-Schule'!CV2</f>
        <v>4</v>
      </c>
      <c r="CV2" s="62">
        <f>'[1]111 VS-Schule'!CW2</f>
        <v>0</v>
      </c>
    </row>
  </sheetData>
  <sheetProtection formatColumns="0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26"/>
  <sheetViews>
    <sheetView workbookViewId="0">
      <selection activeCell="E6" sqref="E6"/>
    </sheetView>
  </sheetViews>
  <sheetFormatPr baseColWidth="10" defaultColWidth="11.44140625" defaultRowHeight="14.4" x14ac:dyDescent="0.3"/>
  <cols>
    <col min="1" max="1" width="7.33203125" style="2" bestFit="1" customWidth="1"/>
    <col min="2" max="2" width="6.5546875" style="2" bestFit="1" customWidth="1"/>
    <col min="3" max="3" width="6.88671875" style="2" bestFit="1" customWidth="1"/>
    <col min="4" max="4" width="6.109375" style="2" bestFit="1" customWidth="1"/>
    <col min="5" max="5" width="15.33203125" style="2" bestFit="1" customWidth="1"/>
    <col min="6" max="6" width="5.44140625" style="2" bestFit="1" customWidth="1"/>
    <col min="7" max="7" width="9" style="2" bestFit="1" customWidth="1"/>
    <col min="8" max="8" width="6.5546875" style="2" bestFit="1" customWidth="1"/>
    <col min="9" max="9" width="8.109375" style="2" bestFit="1" customWidth="1"/>
    <col min="10" max="10" width="6.88671875" style="2" bestFit="1" customWidth="1"/>
    <col min="11" max="11" width="3" style="2" bestFit="1" customWidth="1"/>
    <col min="12" max="13" width="7" style="2" bestFit="1" customWidth="1"/>
    <col min="14" max="14" width="3.44140625" style="2" bestFit="1" customWidth="1"/>
    <col min="15" max="15" width="7.33203125" style="2" bestFit="1" customWidth="1"/>
    <col min="16" max="16" width="7.6640625" style="2" bestFit="1" customWidth="1"/>
    <col min="17" max="17" width="7.33203125" style="2" bestFit="1" customWidth="1"/>
    <col min="18" max="18" width="7.6640625" style="2" bestFit="1" customWidth="1"/>
    <col min="19" max="19" width="7.33203125" style="2" bestFit="1" customWidth="1"/>
    <col min="20" max="20" width="7.6640625" style="2" bestFit="1" customWidth="1"/>
    <col min="21" max="21" width="7.33203125" style="2" bestFit="1" customWidth="1"/>
    <col min="22" max="22" width="7.6640625" style="2" bestFit="1" customWidth="1"/>
    <col min="23" max="23" width="7.33203125" style="2" bestFit="1" customWidth="1"/>
    <col min="24" max="24" width="7.6640625" style="2" bestFit="1" customWidth="1"/>
    <col min="25" max="25" width="3" style="2" bestFit="1" customWidth="1"/>
    <col min="26" max="26" width="8" style="2" bestFit="1" customWidth="1"/>
    <col min="27" max="29" width="7.33203125" style="2" bestFit="1" customWidth="1"/>
    <col min="30" max="30" width="8" style="2" bestFit="1" customWidth="1"/>
    <col min="31" max="31" width="7.33203125" style="2" bestFit="1" customWidth="1"/>
    <col min="32" max="32" width="8" style="2" bestFit="1" customWidth="1"/>
    <col min="33" max="33" width="7.33203125" style="2" bestFit="1" customWidth="1"/>
    <col min="34" max="34" width="8" style="2" bestFit="1" customWidth="1"/>
    <col min="35" max="35" width="7" style="2" bestFit="1" customWidth="1"/>
    <col min="36" max="36" width="3.44140625" style="2" bestFit="1" customWidth="1"/>
    <col min="37" max="37" width="7.33203125" style="2" bestFit="1" customWidth="1"/>
    <col min="38" max="38" width="7.6640625" style="2" bestFit="1" customWidth="1"/>
    <col min="39" max="39" width="7.33203125" style="2" bestFit="1" customWidth="1"/>
    <col min="40" max="40" width="7.6640625" style="2" bestFit="1" customWidth="1"/>
    <col min="41" max="45" width="7.33203125" style="2" bestFit="1" customWidth="1"/>
    <col min="46" max="46" width="7.6640625" style="2" bestFit="1" customWidth="1"/>
    <col min="47" max="47" width="3" style="2" bestFit="1" customWidth="1"/>
    <col min="48" max="48" width="8" style="2" bestFit="1" customWidth="1"/>
    <col min="49" max="49" width="7.33203125" style="2" bestFit="1" customWidth="1"/>
    <col min="50" max="50" width="8" style="2" bestFit="1" customWidth="1"/>
    <col min="51" max="51" width="7.33203125" style="2" bestFit="1" customWidth="1"/>
    <col min="52" max="52" width="8" style="2" bestFit="1" customWidth="1"/>
    <col min="53" max="55" width="7.33203125" style="2" bestFit="1" customWidth="1"/>
    <col min="56" max="56" width="8" style="2" bestFit="1" customWidth="1"/>
    <col min="57" max="57" width="7.33203125" style="2" bestFit="1" customWidth="1"/>
    <col min="58" max="58" width="8.5546875" style="2" bestFit="1" customWidth="1"/>
    <col min="59" max="59" width="3.109375" style="2" bestFit="1" customWidth="1"/>
    <col min="60" max="60" width="8.5546875" style="2" bestFit="1" customWidth="1"/>
    <col min="61" max="61" width="6.33203125" style="2" bestFit="1" customWidth="1"/>
    <col min="62" max="62" width="7.88671875" style="2" bestFit="1" customWidth="1"/>
    <col min="63" max="63" width="5.88671875" style="2" bestFit="1" customWidth="1"/>
    <col min="64" max="64" width="11.6640625" style="2" bestFit="1" customWidth="1"/>
    <col min="65" max="65" width="8.5546875" style="2" bestFit="1" customWidth="1"/>
    <col min="66" max="66" width="5.6640625" style="2" bestFit="1" customWidth="1"/>
    <col min="67" max="67" width="11.5546875" style="2" bestFit="1" customWidth="1"/>
    <col min="68" max="68" width="8.44140625" style="2" bestFit="1" customWidth="1"/>
    <col min="69" max="69" width="6.109375" style="2" bestFit="1" customWidth="1"/>
    <col min="70" max="70" width="12" style="2" bestFit="1" customWidth="1"/>
    <col min="71" max="71" width="8.88671875" style="2" bestFit="1" customWidth="1"/>
    <col min="72" max="72" width="8" style="2" bestFit="1" customWidth="1"/>
    <col min="73" max="73" width="13.88671875" style="2" bestFit="1" customWidth="1"/>
    <col min="74" max="74" width="10.6640625" style="2" bestFit="1" customWidth="1"/>
    <col min="75" max="75" width="8.6640625" style="2" bestFit="1" customWidth="1"/>
    <col min="76" max="76" width="14.5546875" style="2" bestFit="1" customWidth="1"/>
    <col min="77" max="77" width="11.44140625" style="2" bestFit="1"/>
    <col min="78" max="78" width="7.5546875" style="2" bestFit="1" customWidth="1"/>
    <col min="79" max="83" width="5.88671875" style="2" bestFit="1" customWidth="1"/>
    <col min="84" max="84" width="7.109375" style="2" bestFit="1" customWidth="1"/>
    <col min="85" max="85" width="5.88671875" style="2" bestFit="1" customWidth="1"/>
    <col min="86" max="86" width="7.6640625" style="2" bestFit="1" customWidth="1"/>
    <col min="87" max="87" width="6" style="2" bestFit="1" customWidth="1"/>
    <col min="88" max="88" width="9.109375" style="2" bestFit="1" customWidth="1"/>
    <col min="89" max="89" width="8" style="2" bestFit="1" customWidth="1"/>
    <col min="90" max="93" width="8.88671875" style="2" bestFit="1" customWidth="1"/>
    <col min="94" max="94" width="9.109375" style="2" bestFit="1" customWidth="1"/>
    <col min="95" max="96" width="8.33203125" style="2" bestFit="1" customWidth="1"/>
    <col min="97" max="97" width="10.44140625" style="2" bestFit="1" customWidth="1"/>
    <col min="98" max="98" width="9" style="2" bestFit="1" customWidth="1"/>
    <col min="99" max="99" width="9.44140625" style="2" bestFit="1" customWidth="1"/>
    <col min="100" max="100" width="5.5546875" style="2" bestFit="1" customWidth="1"/>
    <col min="101" max="101" width="6.33203125" style="2" bestFit="1" customWidth="1"/>
    <col min="102" max="102" width="7" style="2" bestFit="1" customWidth="1"/>
    <col min="103" max="16384" width="11.44140625" style="2"/>
  </cols>
  <sheetData>
    <row r="1" spans="1:102" s="6" customFormat="1" ht="15" customHeight="1" x14ac:dyDescent="0.2">
      <c r="A1" s="7" t="str">
        <f>IF('[2]112 VS-Klassen'!$K1="X","",'[2]112 VS-Klassen'!B1)</f>
        <v>Schuljahr</v>
      </c>
      <c r="B1" s="7" t="str">
        <f>IF('[2]112 VS-Klassen'!$K1="X","",'[2]112 VS-Klassen'!C1)</f>
        <v>BezirkNr</v>
      </c>
      <c r="C1" s="7" t="str">
        <f>IF('[2]112 VS-Klassen'!$K1="X","",'[2]112 VS-Klassen'!D1)</f>
        <v>Schultyp</v>
      </c>
      <c r="D1" s="7" t="str">
        <f>IF('[2]112 VS-Klassen'!$K1="X","",'[2]112 VS-Klassen'!E1)</f>
        <v>SKZ</v>
      </c>
      <c r="E1" s="7" t="str">
        <f>IF('[2]112 VS-Klassen'!$K1="X","",'[2]112 VS-Klassen'!F1)</f>
        <v>Schule</v>
      </c>
      <c r="F1" s="7" t="str">
        <f>IF('[2]112 VS-Klassen'!$K1="X","",'[2]112 VS-Klassen'!G1)</f>
        <v>Status</v>
      </c>
      <c r="G1" s="61" t="str">
        <f>IF('[2]112 VS-Klassen'!$K1="X","",'[2]112 VS-Klassen'!H1)</f>
        <v>Stichtag</v>
      </c>
      <c r="H1" s="7" t="str">
        <f>IF('[2]112 VS-Klassen'!$K1="X","",'[2]112 VS-Klassen'!I1)</f>
        <v>Schulart</v>
      </c>
      <c r="I1" s="7" t="str">
        <f>IF('[2]112 VS-Klassen'!$K1="X","",'[2]112 VS-Klassen'!J1)</f>
        <v>Schulstufe</v>
      </c>
      <c r="J1" s="7" t="str">
        <f>IF('[2]112 VS-Klassen'!$K1="X","",'[2]112 VS-Klassen'!K1)</f>
        <v>Klasse</v>
      </c>
      <c r="K1" s="7" t="str">
        <f>IF('[2]112 VS-Klassen'!$K1="X","",'[2]112 VS-Klassen'!L1)</f>
        <v>Kl0</v>
      </c>
      <c r="L1" s="7" t="str">
        <f>IF('[2]112 VS-Klassen'!$K1="X","",'[2]112 VS-Klassen'!M1)</f>
        <v>VSK_Anz</v>
      </c>
      <c r="M1" s="7" t="str">
        <f>IF('[2]112 VS-Klassen'!$K1="X","",'[2]112 VS-Klassen'!N1)</f>
        <v>VSK_SPF</v>
      </c>
      <c r="N1" s="7" t="str">
        <f>IF('[2]112 VS-Klassen'!$K1="X","",'[2]112 VS-Klassen'!O1)</f>
        <v>KL1</v>
      </c>
      <c r="O1" s="7" t="str">
        <f>IF('[2]112 VS-Klassen'!$K1="X","",'[2]112 VS-Klassen'!P1)</f>
        <v>Kl1_Anz0</v>
      </c>
      <c r="P1" s="7" t="str">
        <f>IF('[2]112 VS-Klassen'!$K1="X","",'[2]112 VS-Klassen'!Q1)</f>
        <v>KL1_SPF0</v>
      </c>
      <c r="Q1" s="7" t="str">
        <f>IF('[2]112 VS-Klassen'!$K1="X","",'[2]112 VS-Klassen'!R1)</f>
        <v>Kl1_Anz1</v>
      </c>
      <c r="R1" s="7" t="str">
        <f>IF('[2]112 VS-Klassen'!$K1="X","",'[2]112 VS-Klassen'!S1)</f>
        <v>KL1_SPF1</v>
      </c>
      <c r="S1" s="7" t="str">
        <f>IF('[2]112 VS-Klassen'!$K1="X","",'[2]112 VS-Klassen'!T1)</f>
        <v>Kl1_Anz2</v>
      </c>
      <c r="T1" s="7" t="str">
        <f>IF('[2]112 VS-Klassen'!$K1="X","",'[2]112 VS-Klassen'!U1)</f>
        <v>KL1_SPF2</v>
      </c>
      <c r="U1" s="7" t="str">
        <f>IF('[2]112 VS-Klassen'!$K1="X","",'[2]112 VS-Klassen'!V1)</f>
        <v>Kl1_Anz3</v>
      </c>
      <c r="V1" s="7" t="str">
        <f>IF('[2]112 VS-Klassen'!$K1="X","",'[2]112 VS-Klassen'!W1)</f>
        <v>KL1_SPF3</v>
      </c>
      <c r="W1" s="7" t="str">
        <f>IF('[2]112 VS-Klassen'!$K1="X","",'[2]112 VS-Klassen'!X1)</f>
        <v>Kl1_Anz4</v>
      </c>
      <c r="X1" s="7" t="str">
        <f>IF('[2]112 VS-Klassen'!$K1="X","",'[2]112 VS-Klassen'!Y1)</f>
        <v>KL1_SPF4</v>
      </c>
      <c r="Y1" s="7" t="str">
        <f>IF('[2]112 VS-Klassen'!$K1="X","",'[2]112 VS-Klassen'!Z1)</f>
        <v>Kl2</v>
      </c>
      <c r="Z1" s="7" t="str">
        <f>IF('[2]112 VS-Klassen'!$K1="X","",'[2]112 VS-Klassen'!AA1)</f>
        <v>KL2_ANZ0</v>
      </c>
      <c r="AA1" s="7" t="str">
        <f>IF('[2]112 VS-Klassen'!$K1="X","",'[2]112 VS-Klassen'!AB1)</f>
        <v>Kl2_SPF0</v>
      </c>
      <c r="AB1" s="7" t="str">
        <f>IF('[2]112 VS-Klassen'!$K1="X","",'[2]112 VS-Klassen'!AC1)</f>
        <v>Kl2_Anz1</v>
      </c>
      <c r="AC1" s="7" t="str">
        <f>IF('[2]112 VS-Klassen'!$K1="X","",'[2]112 VS-Klassen'!AD1)</f>
        <v>Kl2_SPF1</v>
      </c>
      <c r="AD1" s="7" t="str">
        <f>IF('[2]112 VS-Klassen'!$K1="X","",'[2]112 VS-Klassen'!AE1)</f>
        <v>KL2_ANZ2</v>
      </c>
      <c r="AE1" s="7" t="str">
        <f>IF('[2]112 VS-Klassen'!$K1="X","",'[2]112 VS-Klassen'!AF1)</f>
        <v>Kl2_SPF2</v>
      </c>
      <c r="AF1" s="7" t="str">
        <f>IF('[2]112 VS-Klassen'!$K1="X","",'[2]112 VS-Klassen'!AG1)</f>
        <v>KL2_ANZ3</v>
      </c>
      <c r="AG1" s="7" t="str">
        <f>IF('[2]112 VS-Klassen'!$K1="X","",'[2]112 VS-Klassen'!AH1)</f>
        <v>Kl2_SPF3</v>
      </c>
      <c r="AH1" s="7" t="str">
        <f>IF('[2]112 VS-Klassen'!$K1="X","",'[2]112 VS-Klassen'!AI1)</f>
        <v>KL2_ANZ4</v>
      </c>
      <c r="AI1" s="7" t="str">
        <f>IF('[2]112 VS-Klassen'!$K1="X","",'[2]112 VS-Klassen'!AJ1)</f>
        <v>K2_SPF4</v>
      </c>
      <c r="AJ1" s="7" t="str">
        <f>IF('[2]112 VS-Klassen'!$K1="X","",'[2]112 VS-Klassen'!AK1)</f>
        <v>KL3</v>
      </c>
      <c r="AK1" s="7" t="str">
        <f>IF('[2]112 VS-Klassen'!$K1="X","",'[2]112 VS-Klassen'!AL1)</f>
        <v>Kl3_Anz0</v>
      </c>
      <c r="AL1" s="7" t="str">
        <f>IF('[2]112 VS-Klassen'!$K1="X","",'[2]112 VS-Klassen'!AM1)</f>
        <v>KL3_SPF0</v>
      </c>
      <c r="AM1" s="7" t="str">
        <f>IF('[2]112 VS-Klassen'!$K1="X","",'[2]112 VS-Klassen'!AN1)</f>
        <v>Kl3_Anz1</v>
      </c>
      <c r="AN1" s="7" t="str">
        <f>IF('[2]112 VS-Klassen'!$K1="X","",'[2]112 VS-Klassen'!AO1)</f>
        <v>KL3_SPF1</v>
      </c>
      <c r="AO1" s="7" t="str">
        <f>IF('[2]112 VS-Klassen'!$K1="X","",'[2]112 VS-Klassen'!AP1)</f>
        <v>Kl3_Anz2</v>
      </c>
      <c r="AP1" s="7" t="str">
        <f>IF('[2]112 VS-Klassen'!$K1="X","",'[2]112 VS-Klassen'!AQ1)</f>
        <v>Kl3_SPF2</v>
      </c>
      <c r="AQ1" s="7" t="str">
        <f>IF('[2]112 VS-Klassen'!$K1="X","",'[2]112 VS-Klassen'!AR1)</f>
        <v>Kl3_Anz3</v>
      </c>
      <c r="AR1" s="7" t="str">
        <f>IF('[2]112 VS-Klassen'!$K1="X","",'[2]112 VS-Klassen'!AS1)</f>
        <v>Kl3_SPF3</v>
      </c>
      <c r="AS1" s="7" t="str">
        <f>IF('[2]112 VS-Klassen'!$K1="X","",'[2]112 VS-Klassen'!AT1)</f>
        <v>Kl3_Anz4</v>
      </c>
      <c r="AT1" s="7" t="str">
        <f>IF('[2]112 VS-Klassen'!$K1="X","",'[2]112 VS-Klassen'!AU1)</f>
        <v>KL3_SPF4</v>
      </c>
      <c r="AU1" s="7" t="str">
        <f>IF('[2]112 VS-Klassen'!$K1="X","",'[2]112 VS-Klassen'!AV1)</f>
        <v>Kl4</v>
      </c>
      <c r="AV1" s="7" t="str">
        <f>IF('[2]112 VS-Klassen'!$K1="X","",'[2]112 VS-Klassen'!AW1)</f>
        <v>KL4_ANZ0</v>
      </c>
      <c r="AW1" s="7" t="str">
        <f>IF('[2]112 VS-Klassen'!$K1="X","",'[2]112 VS-Klassen'!AX1)</f>
        <v>Kl4_SPF0</v>
      </c>
      <c r="AX1" s="7" t="str">
        <f>IF('[2]112 VS-Klassen'!$K1="X","",'[2]112 VS-Klassen'!AY1)</f>
        <v>KL4_ANZ1</v>
      </c>
      <c r="AY1" s="7" t="str">
        <f>IF('[2]112 VS-Klassen'!$K1="X","",'[2]112 VS-Klassen'!AZ1)</f>
        <v>Kl4_SPF1</v>
      </c>
      <c r="AZ1" s="7" t="str">
        <f>IF('[2]112 VS-Klassen'!$K1="X","",'[2]112 VS-Klassen'!BA1)</f>
        <v>KL4_ANZ2</v>
      </c>
      <c r="BA1" s="7" t="str">
        <f>IF('[2]112 VS-Klassen'!$K1="X","",'[2]112 VS-Klassen'!BB1)</f>
        <v>Kl4_SPF2</v>
      </c>
      <c r="BB1" s="7" t="str">
        <f>IF('[2]112 VS-Klassen'!$K1="X","",'[2]112 VS-Klassen'!BC1)</f>
        <v>Kl4_Anz3</v>
      </c>
      <c r="BC1" s="7" t="str">
        <f>IF('[2]112 VS-Klassen'!$K1="X","",'[2]112 VS-Klassen'!BD1)</f>
        <v>Kl4_SPF3</v>
      </c>
      <c r="BD1" s="7" t="str">
        <f>IF('[2]112 VS-Klassen'!$K1="X","",'[2]112 VS-Klassen'!BE1)</f>
        <v>KL4_ANZ4</v>
      </c>
      <c r="BE1" s="7" t="str">
        <f>IF('[2]112 VS-Klassen'!$K1="X","",'[2]112 VS-Klassen'!BF1)</f>
        <v>Kl4_SPF4</v>
      </c>
      <c r="BF1" s="7" t="str">
        <f>IF('[2]112 VS-Klassen'!$K1="X","",'[2]112 VS-Klassen'!BG1)</f>
        <v>NDSprache</v>
      </c>
      <c r="BG1" s="7" t="str">
        <f>IF('[2]112 VS-Klassen'!$K1="X","",'[2]112 VS-Klassen'!BH1)</f>
        <v>AO</v>
      </c>
      <c r="BH1" s="7" t="str">
        <f>IF('[2]112 VS-Klassen'!$K1="X","",'[2]112 VS-Klassen'!BI1)</f>
        <v>NeuEinschr</v>
      </c>
      <c r="BI1" s="7" t="str">
        <f>IF('[2]112 VS-Klassen'!$K1="X","",'[2]112 VS-Klassen'!BJ1)</f>
        <v>Dispens</v>
      </c>
      <c r="BJ1" s="7" t="str">
        <f>IF('[2]112 VS-Klassen'!$K1="X","",'[2]112 VS-Klassen'!BK1)</f>
        <v>SprengelF</v>
      </c>
      <c r="BK1" s="7" t="str">
        <f>IF('[2]112 VS-Klassen'!$K1="X","",'[2]112 VS-Klassen'!BL1)</f>
        <v>Rel_RK</v>
      </c>
      <c r="BL1" s="7" t="str">
        <f>IF('[2]112 VS-Klassen'!$K1="X","",'[2]112 VS-Klassen'!BM1)</f>
        <v>Rel_RK_Abmeld</v>
      </c>
      <c r="BM1" s="7" t="str">
        <f>IF('[2]112 VS-Klassen'!$K1="X","",'[2]112 VS-Klassen'!BN1)</f>
        <v>Rel_RK_FG</v>
      </c>
      <c r="BN1" s="7" t="str">
        <f>IF('[2]112 VS-Klassen'!$K1="X","",'[2]112 VS-Klassen'!BO1)</f>
        <v>Rel_EV</v>
      </c>
      <c r="BO1" s="7" t="str">
        <f>IF('[2]112 VS-Klassen'!$K1="X","",'[2]112 VS-Klassen'!BP1)</f>
        <v>Rel_EV_Abmeld</v>
      </c>
      <c r="BP1" s="7" t="str">
        <f>IF('[2]112 VS-Klassen'!$K1="X","",'[2]112 VS-Klassen'!BQ1)</f>
        <v>Rel_EV_FG</v>
      </c>
      <c r="BQ1" s="7" t="str">
        <f>IF('[2]112 VS-Klassen'!$K1="X","",'[2]112 VS-Klassen'!BR1)</f>
        <v>Rel_ISL</v>
      </c>
      <c r="BR1" s="7" t="str">
        <f>IF('[2]112 VS-Klassen'!$K1="X","",'[2]112 VS-Klassen'!BS1)</f>
        <v>Rel_ISL_Abmeld</v>
      </c>
      <c r="BS1" s="7" t="str">
        <f>IF('[2]112 VS-Klassen'!$K1="X","",'[2]112 VS-Klassen'!BT1)</f>
        <v>Rel_ISL_FG</v>
      </c>
      <c r="BT1" s="7" t="str">
        <f>IF('[2]112 VS-Klassen'!$K1="X","",'[2]112 VS-Klassen'!BU1)</f>
        <v>Rel_ORTH</v>
      </c>
      <c r="BU1" s="7" t="str">
        <f>IF('[2]112 VS-Klassen'!$K1="X","",'[2]112 VS-Klassen'!BV1)</f>
        <v>Rel_ORTH_Abmeld</v>
      </c>
      <c r="BV1" s="7" t="str">
        <f>IF('[2]112 VS-Klassen'!$K1="X","",'[2]112 VS-Klassen'!BW1)</f>
        <v>Rel_ORTH_FG</v>
      </c>
      <c r="BW1" s="7" t="str">
        <f>IF('[2]112 VS-Klassen'!$K1="X","",'[2]112 VS-Klassen'!BX1)</f>
        <v>Rel_SONST</v>
      </c>
      <c r="BX1" s="7" t="str">
        <f>IF('[2]112 VS-Klassen'!$K1="X","",'[2]112 VS-Klassen'!BY1)</f>
        <v>Rel_SONST_Abmeld</v>
      </c>
      <c r="BY1" s="7" t="str">
        <f>IF('[2]112 VS-Klassen'!$K1="X","",'[2]112 VS-Klassen'!BZ1)</f>
        <v>Rel_SONST_FG</v>
      </c>
      <c r="BZ1" s="7" t="str">
        <f>IF('[2]112 VS-Klassen'!$K1="X","",'[2]112 VS-Klassen'!CA1)</f>
        <v>I_Klassen</v>
      </c>
      <c r="CA1" s="7" t="str">
        <f>IF('[2]112 VS-Klassen'!$K1="X","",'[2]112 VS-Klassen'!CB1)</f>
        <v>Anz_I1</v>
      </c>
      <c r="CB1" s="7" t="str">
        <f>IF('[2]112 VS-Klassen'!$K1="X","",'[2]112 VS-Klassen'!CC1)</f>
        <v>Anz_I2</v>
      </c>
      <c r="CC1" s="7" t="str">
        <f>IF('[2]112 VS-Klassen'!$K1="X","",'[2]112 VS-Klassen'!CD1)</f>
        <v>Anz_I3</v>
      </c>
      <c r="CD1" s="7" t="str">
        <f>IF('[2]112 VS-Klassen'!$K1="X","",'[2]112 VS-Klassen'!CE1)</f>
        <v>Anz_I4</v>
      </c>
      <c r="CE1" s="7" t="str">
        <f>IF('[2]112 VS-Klassen'!$K1="X","",'[2]112 VS-Klassen'!CF1)</f>
        <v>Anz_I5</v>
      </c>
      <c r="CF1" s="7" t="str">
        <f>IF('[2]112 VS-Klassen'!$K1="X","",'[2]112 VS-Klassen'!CG1)</f>
        <v>Anz_I&gt;=6</v>
      </c>
      <c r="CG1" s="7" t="str">
        <f>IF('[2]112 VS-Klassen'!$K1="X","",'[2]112 VS-Klassen'!CH1)</f>
        <v>DFK0</v>
      </c>
      <c r="CH1" s="7" t="str">
        <f>IF('[2]112 VS-Klassen'!$K1="X","",'[2]112 VS-Klassen'!CI1)</f>
        <v>DFK0_Anz</v>
      </c>
      <c r="CI1" s="7" t="str">
        <f>IF('[2]112 VS-Klassen'!$K1="X","",'[2]112 VS-Klassen'!CJ1)</f>
        <v>DFK1-4</v>
      </c>
      <c r="CJ1" s="7" t="str">
        <f>IF('[2]112 VS-Klassen'!$K1="X","",'[2]112 VS-Klassen'!CK1)</f>
        <v>DFK1-4_Anz</v>
      </c>
      <c r="CK1" s="7" t="str">
        <f>IF('[2]112 VS-Klassen'!$K1="X","",'[2]112 VS-Klassen'!CL1)</f>
        <v>GTS_1Tag</v>
      </c>
      <c r="CL1" s="7" t="str">
        <f>IF('[2]112 VS-Klassen'!$K1="X","",'[2]112 VS-Klassen'!CM1)</f>
        <v>GTS_2Tage</v>
      </c>
      <c r="CM1" s="7" t="str">
        <f>IF('[2]112 VS-Klassen'!$K1="X","",'[2]112 VS-Klassen'!CN1)</f>
        <v>GTS_3Tage</v>
      </c>
      <c r="CN1" s="7" t="str">
        <f>IF('[2]112 VS-Klassen'!$K1="X","",'[2]112 VS-Klassen'!CO1)</f>
        <v>GTS_4Tage</v>
      </c>
      <c r="CO1" s="7" t="str">
        <f>IF('[2]112 VS-Klassen'!$K1="X","",'[2]112 VS-Klassen'!CP1)</f>
        <v>GTS_5Tage</v>
      </c>
      <c r="CP1" s="7" t="str">
        <f>IF('[2]112 VS-Klassen'!$K1="X","",'[2]112 VS-Klassen'!CQ1)</f>
        <v>Genehmiger</v>
      </c>
      <c r="CQ1" s="7" t="str">
        <f>IF('[2]112 VS-Klassen'!$K1="X","",'[2]112 VS-Klassen'!CR1)</f>
        <v>GN_Datum</v>
      </c>
      <c r="CR1" s="7" t="str">
        <f>IF('[2]112 VS-Klassen'!$K1="X","",'[2]112 VS-Klassen'!CS1)</f>
        <v>GN_Status</v>
      </c>
      <c r="CS1" s="61" t="str">
        <f>IF('[2]112 VS-Klassen'!$K1="X","",'[2]112 VS-Klassen'!CT1)</f>
        <v>UpdateDatum</v>
      </c>
      <c r="CT1" s="62" t="str">
        <f>IF('[2]112 VS-Klassen'!$K1="X","",'[2]112 VS-Klassen'!CU1)</f>
        <v>SPF_lfdVerf</v>
      </c>
      <c r="CU1" s="62" t="str">
        <f>IF('[2]112 VS-Klassen'!$K1="X","",'[2]112 VS-Klassen'!CV1)</f>
        <v>DF-Klasse int.</v>
      </c>
      <c r="CV1" s="62" t="str">
        <f>IF('[2]112 VS-Klassen'!$K1="X","",'[2]112 VS-Klassen'!CW1)</f>
        <v>DF-Kurs</v>
      </c>
      <c r="CW1" s="62" t="str">
        <f>IF('[2]112 VS-Klassen'!$K1="X","",'[2]112 VS-Klassen'!CX1)</f>
        <v>DF-BFD</v>
      </c>
      <c r="CX1" s="62" t="str">
        <f>IF('[2]112 VS-Klassen'!$K1="X","",'[2]112 VS-Klassen'!CY1)</f>
        <v>DF-Kurs int.</v>
      </c>
    </row>
    <row r="2" spans="1:102" s="59" customFormat="1" ht="15" customHeight="1" x14ac:dyDescent="0.2">
      <c r="A2" s="7" t="str">
        <f>IF('[2]112 VS-Klassen'!$K2="X","",'[2]112 VS-Klassen'!B2)</f>
        <v>2024/25</v>
      </c>
      <c r="B2" s="7" t="str">
        <f>IF('[2]112 VS-Klassen'!$K2="X","",'[2]112 VS-Klassen'!C2)</f>
        <v>2</v>
      </c>
      <c r="C2" s="7" t="str">
        <f>IF('[2]112 VS-Klassen'!$K2="X","",'[2]112 VS-Klassen'!D2)</f>
        <v>1</v>
      </c>
      <c r="D2" s="7">
        <f>IF('[2]112 VS-Klassen'!$K2="X","",'[2]112 VS-Klassen'!E2)</f>
        <v>502181</v>
      </c>
      <c r="E2" s="7" t="str">
        <f>IF('[2]112 VS-Klassen'!$K2="X","",'[2]112 VS-Klassen'!F2)</f>
        <v>VS Radochsberg</v>
      </c>
      <c r="F2" s="7">
        <f>IF('[2]112 VS-Klassen'!$K2="X","",'[2]112 VS-Klassen'!G2)</f>
        <v>0</v>
      </c>
      <c r="G2" s="61">
        <f>IF('[2]112 VS-Klassen'!$K2="X","",'[2]112 VS-Klassen'!H2)</f>
        <v>45566</v>
      </c>
      <c r="H2" s="7">
        <f>IF('[2]112 VS-Klassen'!$K2="X","",'[2]112 VS-Klassen'!I2)</f>
        <v>1</v>
      </c>
      <c r="I2" s="7" t="str">
        <f>IF('[2]112 VS-Klassen'!$K2="X","",'[2]112 VS-Klassen'!J2)</f>
        <v>01</v>
      </c>
      <c r="J2" s="7" t="str">
        <f>IF('[2]112 VS-Klassen'!$K2="X","",'[2]112 VS-Klassen'!K2)</f>
        <v>1</v>
      </c>
      <c r="K2" s="7">
        <f>IF('[2]112 VS-Klassen'!$K2="X","",'[2]112 VS-Klassen'!L2)</f>
        <v>0</v>
      </c>
      <c r="L2" s="7">
        <f>IF('[2]112 VS-Klassen'!$K2="X","",'[2]112 VS-Klassen'!M2)</f>
        <v>0</v>
      </c>
      <c r="M2" s="7">
        <f>IF('[2]112 VS-Klassen'!$K2="X","",'[2]112 VS-Klassen'!N2)</f>
        <v>0</v>
      </c>
      <c r="N2" s="7">
        <f>IF('[2]112 VS-Klassen'!$K2="X","",'[2]112 VS-Klassen'!O2)</f>
        <v>1</v>
      </c>
      <c r="O2" s="7">
        <f>IF('[2]112 VS-Klassen'!$K2="X","",'[2]112 VS-Klassen'!P2)</f>
        <v>1</v>
      </c>
      <c r="P2" s="7">
        <f>IF('[2]112 VS-Klassen'!$K2="X","",'[2]112 VS-Klassen'!Q2)</f>
        <v>0</v>
      </c>
      <c r="Q2" s="7">
        <f>IF('[2]112 VS-Klassen'!$K2="X","",'[2]112 VS-Klassen'!R2)</f>
        <v>3</v>
      </c>
      <c r="R2" s="7">
        <f>IF('[2]112 VS-Klassen'!$K2="X","",'[2]112 VS-Klassen'!S2)</f>
        <v>0</v>
      </c>
      <c r="S2" s="7">
        <f>IF('[2]112 VS-Klassen'!$K2="X","",'[2]112 VS-Klassen'!T2)</f>
        <v>7</v>
      </c>
      <c r="T2" s="7">
        <f>IF('[2]112 VS-Klassen'!$K2="X","",'[2]112 VS-Klassen'!U2)</f>
        <v>0</v>
      </c>
      <c r="U2" s="7">
        <f>IF('[2]112 VS-Klassen'!$K2="X","",'[2]112 VS-Klassen'!V2)</f>
        <v>0</v>
      </c>
      <c r="V2" s="7">
        <f>IF('[2]112 VS-Klassen'!$K2="X","",'[2]112 VS-Klassen'!W2)</f>
        <v>0</v>
      </c>
      <c r="W2" s="7">
        <f>IF('[2]112 VS-Klassen'!$K2="X","",'[2]112 VS-Klassen'!X2)</f>
        <v>0</v>
      </c>
      <c r="X2" s="7">
        <f>IF('[2]112 VS-Klassen'!$K2="X","",'[2]112 VS-Klassen'!Y2)</f>
        <v>0</v>
      </c>
      <c r="Y2" s="7">
        <f>IF('[2]112 VS-Klassen'!$K2="X","",'[2]112 VS-Klassen'!Z2)</f>
        <v>0</v>
      </c>
      <c r="Z2" s="7">
        <f>IF('[2]112 VS-Klassen'!$K2="X","",'[2]112 VS-Klassen'!AA2)</f>
        <v>0</v>
      </c>
      <c r="AA2" s="7">
        <f>IF('[2]112 VS-Klassen'!$K2="X","",'[2]112 VS-Klassen'!AB2)</f>
        <v>0</v>
      </c>
      <c r="AB2" s="7">
        <f>IF('[2]112 VS-Klassen'!$K2="X","",'[2]112 VS-Klassen'!AC2)</f>
        <v>0</v>
      </c>
      <c r="AC2" s="7">
        <f>IF('[2]112 VS-Klassen'!$K2="X","",'[2]112 VS-Klassen'!AD2)</f>
        <v>0</v>
      </c>
      <c r="AD2" s="7">
        <f>IF('[2]112 VS-Klassen'!$K2="X","",'[2]112 VS-Klassen'!AE2)</f>
        <v>0</v>
      </c>
      <c r="AE2" s="7">
        <f>IF('[2]112 VS-Klassen'!$K2="X","",'[2]112 VS-Klassen'!AF2)</f>
        <v>0</v>
      </c>
      <c r="AF2" s="7">
        <f>IF('[2]112 VS-Klassen'!$K2="X","",'[2]112 VS-Klassen'!AG2)</f>
        <v>0</v>
      </c>
      <c r="AG2" s="7">
        <f>IF('[2]112 VS-Klassen'!$K2="X","",'[2]112 VS-Klassen'!AH2)</f>
        <v>0</v>
      </c>
      <c r="AH2" s="7">
        <f>IF('[2]112 VS-Klassen'!$K2="X","",'[2]112 VS-Klassen'!AI2)</f>
        <v>0</v>
      </c>
      <c r="AI2" s="7">
        <f>IF('[2]112 VS-Klassen'!$K2="X","",'[2]112 VS-Klassen'!AJ2)</f>
        <v>0</v>
      </c>
      <c r="AJ2" s="7">
        <f>IF('[2]112 VS-Klassen'!$K2="X","",'[2]112 VS-Klassen'!AK2)</f>
        <v>0</v>
      </c>
      <c r="AK2" s="7">
        <f>IF('[2]112 VS-Klassen'!$K2="X","",'[2]112 VS-Klassen'!AL2)</f>
        <v>0</v>
      </c>
      <c r="AL2" s="7">
        <f>IF('[2]112 VS-Klassen'!$K2="X","",'[2]112 VS-Klassen'!AM2)</f>
        <v>0</v>
      </c>
      <c r="AM2" s="7">
        <f>IF('[2]112 VS-Klassen'!$K2="X","",'[2]112 VS-Klassen'!AN2)</f>
        <v>0</v>
      </c>
      <c r="AN2" s="7">
        <f>IF('[2]112 VS-Klassen'!$K2="X","",'[2]112 VS-Klassen'!AO2)</f>
        <v>0</v>
      </c>
      <c r="AO2" s="7">
        <f>IF('[2]112 VS-Klassen'!$K2="X","",'[2]112 VS-Klassen'!AP2)</f>
        <v>0</v>
      </c>
      <c r="AP2" s="7">
        <f>IF('[2]112 VS-Klassen'!$K2="X","",'[2]112 VS-Klassen'!AQ2)</f>
        <v>0</v>
      </c>
      <c r="AQ2" s="7">
        <f>IF('[2]112 VS-Klassen'!$K2="X","",'[2]112 VS-Klassen'!AR2)</f>
        <v>0</v>
      </c>
      <c r="AR2" s="7">
        <f>IF('[2]112 VS-Klassen'!$K2="X","",'[2]112 VS-Klassen'!AS2)</f>
        <v>0</v>
      </c>
      <c r="AS2" s="7">
        <f>IF('[2]112 VS-Klassen'!$K2="X","",'[2]112 VS-Klassen'!AT2)</f>
        <v>0</v>
      </c>
      <c r="AT2" s="7">
        <f>IF('[2]112 VS-Klassen'!$K2="X","",'[2]112 VS-Klassen'!AU2)</f>
        <v>0</v>
      </c>
      <c r="AU2" s="7">
        <f>IF('[2]112 VS-Klassen'!$K2="X","",'[2]112 VS-Klassen'!AV2)</f>
        <v>0</v>
      </c>
      <c r="AV2" s="7">
        <f>IF('[2]112 VS-Klassen'!$K2="X","",'[2]112 VS-Klassen'!AW2)</f>
        <v>0</v>
      </c>
      <c r="AW2" s="7">
        <f>IF('[2]112 VS-Klassen'!$K2="X","",'[2]112 VS-Klassen'!AX2)</f>
        <v>0</v>
      </c>
      <c r="AX2" s="7">
        <f>IF('[2]112 VS-Klassen'!$K2="X","",'[2]112 VS-Klassen'!AY2)</f>
        <v>0</v>
      </c>
      <c r="AY2" s="7">
        <f>IF('[2]112 VS-Klassen'!$K2="X","",'[2]112 VS-Klassen'!AZ2)</f>
        <v>0</v>
      </c>
      <c r="AZ2" s="7">
        <f>IF('[2]112 VS-Klassen'!$K2="X","",'[2]112 VS-Klassen'!BA2)</f>
        <v>0</v>
      </c>
      <c r="BA2" s="7">
        <f>IF('[2]112 VS-Klassen'!$K2="X","",'[2]112 VS-Klassen'!BB2)</f>
        <v>0</v>
      </c>
      <c r="BB2" s="7">
        <f>IF('[2]112 VS-Klassen'!$K2="X","",'[2]112 VS-Klassen'!BC2)</f>
        <v>0</v>
      </c>
      <c r="BC2" s="7">
        <f>IF('[2]112 VS-Klassen'!$K2="X","",'[2]112 VS-Klassen'!BD2)</f>
        <v>0</v>
      </c>
      <c r="BD2" s="7">
        <f>IF('[2]112 VS-Klassen'!$K2="X","",'[2]112 VS-Klassen'!BE2)</f>
        <v>0</v>
      </c>
      <c r="BE2" s="7">
        <f>IF('[2]112 VS-Klassen'!$K2="X","",'[2]112 VS-Klassen'!BF2)</f>
        <v>0</v>
      </c>
      <c r="BF2" s="7">
        <f>IF('[2]112 VS-Klassen'!$K2="X","",'[2]112 VS-Klassen'!BG2)</f>
        <v>1</v>
      </c>
      <c r="BG2" s="7">
        <f>IF('[2]112 VS-Klassen'!$K2="X","",'[2]112 VS-Klassen'!BH2)</f>
        <v>0</v>
      </c>
      <c r="BH2" s="7">
        <f>IF('[2]112 VS-Klassen'!$K2="X","",'[2]112 VS-Klassen'!BI2)</f>
        <v>3</v>
      </c>
      <c r="BI2" s="7">
        <f>IF('[2]112 VS-Klassen'!$K2="X","",'[2]112 VS-Klassen'!BJ2)</f>
        <v>0</v>
      </c>
      <c r="BJ2" s="7">
        <f>IF('[2]112 VS-Klassen'!$K2="X","",'[2]112 VS-Klassen'!BK2)</f>
        <v>0</v>
      </c>
      <c r="BK2" s="7">
        <f>IF('[2]112 VS-Klassen'!$K2="X","",'[2]112 VS-Klassen'!BL2)</f>
        <v>9</v>
      </c>
      <c r="BL2" s="7">
        <f>IF('[2]112 VS-Klassen'!$K2="X","",'[2]112 VS-Klassen'!BM2)</f>
        <v>0</v>
      </c>
      <c r="BM2" s="7">
        <f>IF('[2]112 VS-Klassen'!$K2="X","",'[2]112 VS-Klassen'!BN2)</f>
        <v>1</v>
      </c>
      <c r="BN2" s="7">
        <f>IF('[2]112 VS-Klassen'!$K2="X","",'[2]112 VS-Klassen'!BO2)</f>
        <v>0</v>
      </c>
      <c r="BO2" s="7">
        <f>IF('[2]112 VS-Klassen'!$K2="X","",'[2]112 VS-Klassen'!BP2)</f>
        <v>0</v>
      </c>
      <c r="BP2" s="7">
        <f>IF('[2]112 VS-Klassen'!$K2="X","",'[2]112 VS-Klassen'!BQ2)</f>
        <v>0</v>
      </c>
      <c r="BQ2" s="7">
        <f>IF('[2]112 VS-Klassen'!$K2="X","",'[2]112 VS-Klassen'!BR2)</f>
        <v>0</v>
      </c>
      <c r="BR2" s="7">
        <f>IF('[2]112 VS-Klassen'!$K2="X","",'[2]112 VS-Klassen'!BS2)</f>
        <v>0</v>
      </c>
      <c r="BS2" s="7">
        <f>IF('[2]112 VS-Klassen'!$K2="X","",'[2]112 VS-Klassen'!BT2)</f>
        <v>0</v>
      </c>
      <c r="BT2" s="7">
        <f>IF('[2]112 VS-Klassen'!$K2="X","",'[2]112 VS-Klassen'!BU2)</f>
        <v>0</v>
      </c>
      <c r="BU2" s="7">
        <f>IF('[2]112 VS-Klassen'!$K2="X","",'[2]112 VS-Klassen'!BV2)</f>
        <v>0</v>
      </c>
      <c r="BV2" s="7">
        <f>IF('[2]112 VS-Klassen'!$K2="X","",'[2]112 VS-Klassen'!BW2)</f>
        <v>0</v>
      </c>
      <c r="BW2" s="7">
        <f>IF('[2]112 VS-Klassen'!$K2="X","",'[2]112 VS-Klassen'!BX2)</f>
        <v>0</v>
      </c>
      <c r="BX2" s="7">
        <f>IF('[2]112 VS-Klassen'!$K2="X","",'[2]112 VS-Klassen'!BY2)</f>
        <v>0</v>
      </c>
      <c r="BY2" s="7">
        <f>IF('[2]112 VS-Klassen'!$K2="X","",'[2]112 VS-Klassen'!BZ2)</f>
        <v>0</v>
      </c>
      <c r="BZ2" s="7">
        <f>IF('[2]112 VS-Klassen'!$K2="X","",'[2]112 VS-Klassen'!CA2)</f>
        <v>0</v>
      </c>
      <c r="CA2" s="7">
        <f>IF('[2]112 VS-Klassen'!$K2="X","",'[2]112 VS-Klassen'!CB2)</f>
        <v>0</v>
      </c>
      <c r="CB2" s="7">
        <f>IF('[2]112 VS-Klassen'!$K2="X","",'[2]112 VS-Klassen'!CC2)</f>
        <v>0</v>
      </c>
      <c r="CC2" s="7">
        <f>IF('[2]112 VS-Klassen'!$K2="X","",'[2]112 VS-Klassen'!CD2)</f>
        <v>0</v>
      </c>
      <c r="CD2" s="7">
        <f>IF('[2]112 VS-Klassen'!$K2="X","",'[2]112 VS-Klassen'!CE2)</f>
        <v>0</v>
      </c>
      <c r="CE2" s="7">
        <f>IF('[2]112 VS-Klassen'!$K2="X","",'[2]112 VS-Klassen'!CF2)</f>
        <v>0</v>
      </c>
      <c r="CF2" s="7">
        <f>IF('[2]112 VS-Klassen'!$K2="X","",'[2]112 VS-Klassen'!CG2)</f>
        <v>0</v>
      </c>
      <c r="CG2" s="7">
        <f>IF('[2]112 VS-Klassen'!$K2="X","",'[2]112 VS-Klassen'!CH2)</f>
        <v>0</v>
      </c>
      <c r="CH2" s="7">
        <f>IF('[2]112 VS-Klassen'!$K2="X","",'[2]112 VS-Klassen'!CI2)</f>
        <v>0</v>
      </c>
      <c r="CI2" s="7">
        <f>IF('[2]112 VS-Klassen'!$K2="X","",'[2]112 VS-Klassen'!CJ2)</f>
        <v>0</v>
      </c>
      <c r="CJ2" s="7">
        <f>IF('[2]112 VS-Klassen'!$K2="X","",'[2]112 VS-Klassen'!CK2)</f>
        <v>0</v>
      </c>
      <c r="CK2" s="7">
        <f>IF('[2]112 VS-Klassen'!$K2="X","",'[2]112 VS-Klassen'!CL2)</f>
        <v>0</v>
      </c>
      <c r="CL2" s="7">
        <f>IF('[2]112 VS-Klassen'!$K2="X","",'[2]112 VS-Klassen'!CM2)</f>
        <v>0</v>
      </c>
      <c r="CM2" s="7">
        <f>IF('[2]112 VS-Klassen'!$K2="X","",'[2]112 VS-Klassen'!CN2)</f>
        <v>0</v>
      </c>
      <c r="CN2" s="7">
        <f>IF('[2]112 VS-Klassen'!$K2="X","",'[2]112 VS-Klassen'!CO2)</f>
        <v>0</v>
      </c>
      <c r="CO2" s="7">
        <f>IF('[2]112 VS-Klassen'!$K2="X","",'[2]112 VS-Klassen'!CP2)</f>
        <v>4</v>
      </c>
      <c r="CP2" s="7" t="str">
        <f>IF('[2]112 VS-Klassen'!$K2="X","",'[2]112 VS-Klassen'!CQ2)</f>
        <v/>
      </c>
      <c r="CQ2" s="7" t="str">
        <f>IF('[2]112 VS-Klassen'!$K2="X","",'[2]112 VS-Klassen'!CR2)</f>
        <v/>
      </c>
      <c r="CR2" s="7" t="str">
        <f>IF('[2]112 VS-Klassen'!$K2="X","",'[2]112 VS-Klassen'!CS2)</f>
        <v>geplant</v>
      </c>
      <c r="CS2" s="61">
        <f>IF('[2]112 VS-Klassen'!$K2="X","",'[2]112 VS-Klassen'!CT2)</f>
        <v>45349</v>
      </c>
      <c r="CT2" s="62">
        <f>IF('[2]112 VS-Klassen'!$K2="X","",'[2]112 VS-Klassen'!CU2)</f>
        <v>0</v>
      </c>
      <c r="CU2" s="62">
        <f>IF('[2]112 VS-Klassen'!$K2="X","",'[2]112 VS-Klassen'!CV2)</f>
        <v>0</v>
      </c>
      <c r="CV2" s="62">
        <f>IF('[2]112 VS-Klassen'!$K2="X","",'[2]112 VS-Klassen'!CW2)</f>
        <v>0</v>
      </c>
      <c r="CW2" s="62">
        <f>IF('[2]112 VS-Klassen'!$K2="X","",'[2]112 VS-Klassen'!CX2)</f>
        <v>1</v>
      </c>
      <c r="CX2" s="62">
        <f>IF('[2]112 VS-Klassen'!$K2="X","",'[2]112 VS-Klassen'!CY2)</f>
        <v>0</v>
      </c>
    </row>
    <row r="3" spans="1:102" ht="15" customHeight="1" x14ac:dyDescent="0.3">
      <c r="A3" s="7" t="str">
        <f>IF('[2]112 VS-Klassen'!$K3="X","",'[2]112 VS-Klassen'!B3)</f>
        <v>2024/25</v>
      </c>
      <c r="B3" s="7" t="str">
        <f>IF('[2]112 VS-Klassen'!$K3="X","",'[2]112 VS-Klassen'!C3)</f>
        <v>2</v>
      </c>
      <c r="C3" s="7" t="str">
        <f>IF('[2]112 VS-Klassen'!$K3="X","",'[2]112 VS-Klassen'!D3)</f>
        <v>1</v>
      </c>
      <c r="D3" s="7">
        <f>IF('[2]112 VS-Klassen'!$K3="X","",'[2]112 VS-Klassen'!E3)</f>
        <v>502181</v>
      </c>
      <c r="E3" s="7" t="str">
        <f>IF('[2]112 VS-Klassen'!$K3="X","",'[2]112 VS-Klassen'!F3)</f>
        <v>VS Radochsberg</v>
      </c>
      <c r="F3" s="7">
        <f>IF('[2]112 VS-Klassen'!$K3="X","",'[2]112 VS-Klassen'!G3)</f>
        <v>0</v>
      </c>
      <c r="G3" s="61">
        <f>IF('[2]112 VS-Klassen'!$K3="X","",'[2]112 VS-Klassen'!H3)</f>
        <v>45566</v>
      </c>
      <c r="H3" s="7">
        <f>IF('[2]112 VS-Klassen'!$K3="X","",'[2]112 VS-Klassen'!I3)</f>
        <v>1</v>
      </c>
      <c r="I3" s="7" t="str">
        <f>IF('[2]112 VS-Klassen'!$K3="X","",'[2]112 VS-Klassen'!J3)</f>
        <v>03</v>
      </c>
      <c r="J3" s="7" t="str">
        <f>IF('[2]112 VS-Klassen'!$K3="X","",'[2]112 VS-Klassen'!K3)</f>
        <v>2</v>
      </c>
      <c r="K3" s="7">
        <f>IF('[2]112 VS-Klassen'!$K3="X","",'[2]112 VS-Klassen'!L3)</f>
        <v>0</v>
      </c>
      <c r="L3" s="7">
        <f>IF('[2]112 VS-Klassen'!$K3="X","",'[2]112 VS-Klassen'!M3)</f>
        <v>0</v>
      </c>
      <c r="M3" s="7">
        <f>IF('[2]112 VS-Klassen'!$K3="X","",'[2]112 VS-Klassen'!N3)</f>
        <v>0</v>
      </c>
      <c r="N3" s="7">
        <f>IF('[2]112 VS-Klassen'!$K3="X","",'[2]112 VS-Klassen'!O3)</f>
        <v>0</v>
      </c>
      <c r="O3" s="7">
        <f>IF('[2]112 VS-Klassen'!$K3="X","",'[2]112 VS-Klassen'!P3)</f>
        <v>0</v>
      </c>
      <c r="P3" s="7">
        <f>IF('[2]112 VS-Klassen'!$K3="X","",'[2]112 VS-Klassen'!Q3)</f>
        <v>0</v>
      </c>
      <c r="Q3" s="7">
        <f>IF('[2]112 VS-Klassen'!$K3="X","",'[2]112 VS-Klassen'!R3)</f>
        <v>0</v>
      </c>
      <c r="R3" s="7">
        <f>IF('[2]112 VS-Klassen'!$K3="X","",'[2]112 VS-Klassen'!S3)</f>
        <v>0</v>
      </c>
      <c r="S3" s="7">
        <f>IF('[2]112 VS-Klassen'!$K3="X","",'[2]112 VS-Klassen'!T3)</f>
        <v>0</v>
      </c>
      <c r="T3" s="7">
        <f>IF('[2]112 VS-Klassen'!$K3="X","",'[2]112 VS-Klassen'!U3)</f>
        <v>0</v>
      </c>
      <c r="U3" s="7">
        <f>IF('[2]112 VS-Klassen'!$K3="X","",'[2]112 VS-Klassen'!V3)</f>
        <v>0</v>
      </c>
      <c r="V3" s="7">
        <f>IF('[2]112 VS-Klassen'!$K3="X","",'[2]112 VS-Klassen'!W3)</f>
        <v>0</v>
      </c>
      <c r="W3" s="7">
        <f>IF('[2]112 VS-Klassen'!$K3="X","",'[2]112 VS-Klassen'!X3)</f>
        <v>0</v>
      </c>
      <c r="X3" s="7">
        <f>IF('[2]112 VS-Klassen'!$K3="X","",'[2]112 VS-Klassen'!Y3)</f>
        <v>0</v>
      </c>
      <c r="Y3" s="7">
        <f>IF('[2]112 VS-Klassen'!$K3="X","",'[2]112 VS-Klassen'!Z3)</f>
        <v>0</v>
      </c>
      <c r="Z3" s="7">
        <f>IF('[2]112 VS-Klassen'!$K3="X","",'[2]112 VS-Klassen'!AA3)</f>
        <v>0</v>
      </c>
      <c r="AA3" s="7">
        <f>IF('[2]112 VS-Klassen'!$K3="X","",'[2]112 VS-Klassen'!AB3)</f>
        <v>0</v>
      </c>
      <c r="AB3" s="7">
        <f>IF('[2]112 VS-Klassen'!$K3="X","",'[2]112 VS-Klassen'!AC3)</f>
        <v>0</v>
      </c>
      <c r="AC3" s="7">
        <f>IF('[2]112 VS-Klassen'!$K3="X","",'[2]112 VS-Klassen'!AD3)</f>
        <v>0</v>
      </c>
      <c r="AD3" s="7">
        <f>IF('[2]112 VS-Klassen'!$K3="X","",'[2]112 VS-Klassen'!AE3)</f>
        <v>0</v>
      </c>
      <c r="AE3" s="7">
        <f>IF('[2]112 VS-Klassen'!$K3="X","",'[2]112 VS-Klassen'!AF3)</f>
        <v>0</v>
      </c>
      <c r="AF3" s="7">
        <f>IF('[2]112 VS-Klassen'!$K3="X","",'[2]112 VS-Klassen'!AG3)</f>
        <v>0</v>
      </c>
      <c r="AG3" s="7">
        <f>IF('[2]112 VS-Klassen'!$K3="X","",'[2]112 VS-Klassen'!AH3)</f>
        <v>0</v>
      </c>
      <c r="AH3" s="7">
        <f>IF('[2]112 VS-Klassen'!$K3="X","",'[2]112 VS-Klassen'!AI3)</f>
        <v>0</v>
      </c>
      <c r="AI3" s="7">
        <f>IF('[2]112 VS-Klassen'!$K3="X","",'[2]112 VS-Klassen'!AJ3)</f>
        <v>0</v>
      </c>
      <c r="AJ3" s="7">
        <f>IF('[2]112 VS-Klassen'!$K3="X","",'[2]112 VS-Klassen'!AK3)</f>
        <v>1</v>
      </c>
      <c r="AK3" s="7">
        <f>IF('[2]112 VS-Klassen'!$K3="X","",'[2]112 VS-Klassen'!AL3)</f>
        <v>0</v>
      </c>
      <c r="AL3" s="7">
        <f>IF('[2]112 VS-Klassen'!$K3="X","",'[2]112 VS-Klassen'!AM3)</f>
        <v>0</v>
      </c>
      <c r="AM3" s="7">
        <f>IF('[2]112 VS-Klassen'!$K3="X","",'[2]112 VS-Klassen'!AN3)</f>
        <v>0</v>
      </c>
      <c r="AN3" s="7">
        <f>IF('[2]112 VS-Klassen'!$K3="X","",'[2]112 VS-Klassen'!AO3)</f>
        <v>0</v>
      </c>
      <c r="AO3" s="7">
        <f>IF('[2]112 VS-Klassen'!$K3="X","",'[2]112 VS-Klassen'!AP3)</f>
        <v>0</v>
      </c>
      <c r="AP3" s="7">
        <f>IF('[2]112 VS-Klassen'!$K3="X","",'[2]112 VS-Klassen'!AQ3)</f>
        <v>0</v>
      </c>
      <c r="AQ3" s="7">
        <f>IF('[2]112 VS-Klassen'!$K3="X","",'[2]112 VS-Klassen'!AR3)</f>
        <v>7</v>
      </c>
      <c r="AR3" s="7">
        <f>IF('[2]112 VS-Klassen'!$K3="X","",'[2]112 VS-Klassen'!AS3)</f>
        <v>0</v>
      </c>
      <c r="AS3" s="7">
        <f>IF('[2]112 VS-Klassen'!$K3="X","",'[2]112 VS-Klassen'!AT3)</f>
        <v>7</v>
      </c>
      <c r="AT3" s="7">
        <f>IF('[2]112 VS-Klassen'!$K3="X","",'[2]112 VS-Klassen'!AU3)</f>
        <v>0</v>
      </c>
      <c r="AU3" s="7">
        <f>IF('[2]112 VS-Klassen'!$K3="X","",'[2]112 VS-Klassen'!AV3)</f>
        <v>0</v>
      </c>
      <c r="AV3" s="7">
        <f>IF('[2]112 VS-Klassen'!$K3="X","",'[2]112 VS-Klassen'!AW3)</f>
        <v>0</v>
      </c>
      <c r="AW3" s="7">
        <f>IF('[2]112 VS-Klassen'!$K3="X","",'[2]112 VS-Klassen'!AX3)</f>
        <v>0</v>
      </c>
      <c r="AX3" s="7">
        <f>IF('[2]112 VS-Klassen'!$K3="X","",'[2]112 VS-Klassen'!AY3)</f>
        <v>0</v>
      </c>
      <c r="AY3" s="7">
        <f>IF('[2]112 VS-Klassen'!$K3="X","",'[2]112 VS-Klassen'!AZ3)</f>
        <v>0</v>
      </c>
      <c r="AZ3" s="7">
        <f>IF('[2]112 VS-Klassen'!$K3="X","",'[2]112 VS-Klassen'!BA3)</f>
        <v>0</v>
      </c>
      <c r="BA3" s="7">
        <f>IF('[2]112 VS-Klassen'!$K3="X","",'[2]112 VS-Klassen'!BB3)</f>
        <v>0</v>
      </c>
      <c r="BB3" s="7">
        <f>IF('[2]112 VS-Klassen'!$K3="X","",'[2]112 VS-Klassen'!BC3)</f>
        <v>0</v>
      </c>
      <c r="BC3" s="7">
        <f>IF('[2]112 VS-Klassen'!$K3="X","",'[2]112 VS-Klassen'!BD3)</f>
        <v>0</v>
      </c>
      <c r="BD3" s="7">
        <f>IF('[2]112 VS-Klassen'!$K3="X","",'[2]112 VS-Klassen'!BE3)</f>
        <v>0</v>
      </c>
      <c r="BE3" s="7">
        <f>IF('[2]112 VS-Klassen'!$K3="X","",'[2]112 VS-Klassen'!BF3)</f>
        <v>0</v>
      </c>
      <c r="BF3" s="7">
        <f>IF('[2]112 VS-Klassen'!$K3="X","",'[2]112 VS-Klassen'!BG3)</f>
        <v>3</v>
      </c>
      <c r="BG3" s="7">
        <f>IF('[2]112 VS-Klassen'!$K3="X","",'[2]112 VS-Klassen'!BH3)</f>
        <v>0</v>
      </c>
      <c r="BH3" s="7">
        <f>IF('[2]112 VS-Klassen'!$K3="X","",'[2]112 VS-Klassen'!BI3)</f>
        <v>0</v>
      </c>
      <c r="BI3" s="7">
        <f>IF('[2]112 VS-Klassen'!$K3="X","",'[2]112 VS-Klassen'!BJ3)</f>
        <v>0</v>
      </c>
      <c r="BJ3" s="7">
        <f>IF('[2]112 VS-Klassen'!$K3="X","",'[2]112 VS-Klassen'!BK3)</f>
        <v>0</v>
      </c>
      <c r="BK3" s="7">
        <f>IF('[2]112 VS-Klassen'!$K3="X","",'[2]112 VS-Klassen'!BL3)</f>
        <v>10</v>
      </c>
      <c r="BL3" s="7">
        <f>IF('[2]112 VS-Klassen'!$K3="X","",'[2]112 VS-Klassen'!BM3)</f>
        <v>0</v>
      </c>
      <c r="BM3" s="7">
        <f>IF('[2]112 VS-Klassen'!$K3="X","",'[2]112 VS-Klassen'!BN3)</f>
        <v>1</v>
      </c>
      <c r="BN3" s="7">
        <f>IF('[2]112 VS-Klassen'!$K3="X","",'[2]112 VS-Klassen'!BO3)</f>
        <v>0</v>
      </c>
      <c r="BO3" s="7">
        <f>IF('[2]112 VS-Klassen'!$K3="X","",'[2]112 VS-Klassen'!BP3)</f>
        <v>0</v>
      </c>
      <c r="BP3" s="7">
        <f>IF('[2]112 VS-Klassen'!$K3="X","",'[2]112 VS-Klassen'!BQ3)</f>
        <v>0</v>
      </c>
      <c r="BQ3" s="7">
        <f>IF('[2]112 VS-Klassen'!$K3="X","",'[2]112 VS-Klassen'!BR3)</f>
        <v>0</v>
      </c>
      <c r="BR3" s="7">
        <f>IF('[2]112 VS-Klassen'!$K3="X","",'[2]112 VS-Klassen'!BS3)</f>
        <v>0</v>
      </c>
      <c r="BS3" s="7">
        <f>IF('[2]112 VS-Klassen'!$K3="X","",'[2]112 VS-Klassen'!BT3)</f>
        <v>0</v>
      </c>
      <c r="BT3" s="7">
        <f>IF('[2]112 VS-Klassen'!$K3="X","",'[2]112 VS-Klassen'!BU3)</f>
        <v>0</v>
      </c>
      <c r="BU3" s="7">
        <f>IF('[2]112 VS-Klassen'!$K3="X","",'[2]112 VS-Klassen'!BV3)</f>
        <v>0</v>
      </c>
      <c r="BV3" s="7">
        <f>IF('[2]112 VS-Klassen'!$K3="X","",'[2]112 VS-Klassen'!BW3)</f>
        <v>0</v>
      </c>
      <c r="BW3" s="7">
        <f>IF('[2]112 VS-Klassen'!$K3="X","",'[2]112 VS-Klassen'!BX3)</f>
        <v>0</v>
      </c>
      <c r="BX3" s="7">
        <f>IF('[2]112 VS-Klassen'!$K3="X","",'[2]112 VS-Klassen'!BY3)</f>
        <v>0</v>
      </c>
      <c r="BY3" s="7">
        <f>IF('[2]112 VS-Klassen'!$K3="X","",'[2]112 VS-Klassen'!BZ3)</f>
        <v>0</v>
      </c>
      <c r="BZ3" s="7">
        <f>IF('[2]112 VS-Klassen'!$K3="X","",'[2]112 VS-Klassen'!CA3)</f>
        <v>0</v>
      </c>
      <c r="CA3" s="7">
        <f>IF('[2]112 VS-Klassen'!$K3="X","",'[2]112 VS-Klassen'!CB3)</f>
        <v>0</v>
      </c>
      <c r="CB3" s="7">
        <f>IF('[2]112 VS-Klassen'!$K3="X","",'[2]112 VS-Klassen'!CC3)</f>
        <v>0</v>
      </c>
      <c r="CC3" s="7">
        <f>IF('[2]112 VS-Klassen'!$K3="X","",'[2]112 VS-Klassen'!CD3)</f>
        <v>0</v>
      </c>
      <c r="CD3" s="7">
        <f>IF('[2]112 VS-Klassen'!$K3="X","",'[2]112 VS-Klassen'!CE3)</f>
        <v>0</v>
      </c>
      <c r="CE3" s="7">
        <f>IF('[2]112 VS-Klassen'!$K3="X","",'[2]112 VS-Klassen'!CF3)</f>
        <v>0</v>
      </c>
      <c r="CF3" s="7">
        <f>IF('[2]112 VS-Klassen'!$K3="X","",'[2]112 VS-Klassen'!CG3)</f>
        <v>0</v>
      </c>
      <c r="CG3" s="7">
        <f>IF('[2]112 VS-Klassen'!$K3="X","",'[2]112 VS-Klassen'!CH3)</f>
        <v>0</v>
      </c>
      <c r="CH3" s="7">
        <f>IF('[2]112 VS-Klassen'!$K3="X","",'[2]112 VS-Klassen'!CI3)</f>
        <v>0</v>
      </c>
      <c r="CI3" s="7">
        <f>IF('[2]112 VS-Klassen'!$K3="X","",'[2]112 VS-Klassen'!CJ3)</f>
        <v>0</v>
      </c>
      <c r="CJ3" s="7">
        <f>IF('[2]112 VS-Klassen'!$K3="X","",'[2]112 VS-Klassen'!CK3)</f>
        <v>0</v>
      </c>
      <c r="CK3" s="7">
        <f>IF('[2]112 VS-Klassen'!$K3="X","",'[2]112 VS-Klassen'!CL3)</f>
        <v>0</v>
      </c>
      <c r="CL3" s="7">
        <f>IF('[2]112 VS-Klassen'!$K3="X","",'[2]112 VS-Klassen'!CM3)</f>
        <v>0</v>
      </c>
      <c r="CM3" s="7">
        <f>IF('[2]112 VS-Klassen'!$K3="X","",'[2]112 VS-Klassen'!CN3)</f>
        <v>0</v>
      </c>
      <c r="CN3" s="7">
        <f>IF('[2]112 VS-Klassen'!$K3="X","",'[2]112 VS-Klassen'!CO3)</f>
        <v>0</v>
      </c>
      <c r="CO3" s="7">
        <f>IF('[2]112 VS-Klassen'!$K3="X","",'[2]112 VS-Klassen'!CP3)</f>
        <v>2</v>
      </c>
      <c r="CP3" s="7" t="str">
        <f>IF('[2]112 VS-Klassen'!$K3="X","",'[2]112 VS-Klassen'!CQ3)</f>
        <v/>
      </c>
      <c r="CQ3" s="7" t="str">
        <f>IF('[2]112 VS-Klassen'!$K3="X","",'[2]112 VS-Klassen'!CR3)</f>
        <v/>
      </c>
      <c r="CR3" s="7" t="str">
        <f>IF('[2]112 VS-Klassen'!$K3="X","",'[2]112 VS-Klassen'!CS3)</f>
        <v>geplant</v>
      </c>
      <c r="CS3" s="61">
        <f>IF('[2]112 VS-Klassen'!$K3="X","",'[2]112 VS-Klassen'!CT3)</f>
        <v>45349</v>
      </c>
      <c r="CT3" s="62">
        <f>IF('[2]112 VS-Klassen'!$K3="X","",'[2]112 VS-Klassen'!CU3)</f>
        <v>0</v>
      </c>
      <c r="CU3" s="62">
        <f>IF('[2]112 VS-Klassen'!$K3="X","",'[2]112 VS-Klassen'!CV3)</f>
        <v>0</v>
      </c>
      <c r="CV3" s="62">
        <f>IF('[2]112 VS-Klassen'!$K3="X","",'[2]112 VS-Klassen'!CW3)</f>
        <v>0</v>
      </c>
      <c r="CW3" s="62">
        <f>IF('[2]112 VS-Klassen'!$K3="X","",'[2]112 VS-Klassen'!CX3)</f>
        <v>3</v>
      </c>
      <c r="CX3" s="62">
        <f>IF('[2]112 VS-Klassen'!$K3="X","",'[2]112 VS-Klassen'!CY3)</f>
        <v>0</v>
      </c>
    </row>
    <row r="4" spans="1:102" x14ac:dyDescent="0.3">
      <c r="A4" s="7" t="str">
        <f>IF('[2]112 VS-Klassen'!$K4="X","",'[2]112 VS-Klassen'!B4)</f>
        <v/>
      </c>
      <c r="B4" s="7" t="str">
        <f>IF('[2]112 VS-Klassen'!$K4="X","",'[2]112 VS-Klassen'!C4)</f>
        <v/>
      </c>
      <c r="C4" s="7" t="str">
        <f>IF('[2]112 VS-Klassen'!$K4="X","",'[2]112 VS-Klassen'!D4)</f>
        <v/>
      </c>
      <c r="D4" s="7" t="str">
        <f>IF('[2]112 VS-Klassen'!$K4="X","",'[2]112 VS-Klassen'!E4)</f>
        <v/>
      </c>
      <c r="E4" s="7" t="str">
        <f>IF('[2]112 VS-Klassen'!$K4="X","",'[2]112 VS-Klassen'!F4)</f>
        <v/>
      </c>
      <c r="F4" s="7" t="str">
        <f>IF('[2]112 VS-Klassen'!$K4="X","",'[2]112 VS-Klassen'!G4)</f>
        <v/>
      </c>
      <c r="G4" s="61" t="str">
        <f>IF('[2]112 VS-Klassen'!$K4="X","",'[2]112 VS-Klassen'!H4)</f>
        <v/>
      </c>
      <c r="H4" s="7" t="str">
        <f>IF('[2]112 VS-Klassen'!$K4="X","",'[2]112 VS-Klassen'!I4)</f>
        <v/>
      </c>
      <c r="I4" s="7" t="str">
        <f>IF('[2]112 VS-Klassen'!$K4="X","",'[2]112 VS-Klassen'!J4)</f>
        <v/>
      </c>
      <c r="J4" s="7" t="str">
        <f>IF('[2]112 VS-Klassen'!$K4="X","",'[2]112 VS-Klassen'!K4)</f>
        <v/>
      </c>
      <c r="K4" s="7" t="str">
        <f>IF('[2]112 VS-Klassen'!$K4="X","",'[2]112 VS-Klassen'!L4)</f>
        <v/>
      </c>
      <c r="L4" s="7" t="str">
        <f>IF('[2]112 VS-Klassen'!$K4="X","",'[2]112 VS-Klassen'!M4)</f>
        <v/>
      </c>
      <c r="M4" s="7" t="str">
        <f>IF('[2]112 VS-Klassen'!$K4="X","",'[2]112 VS-Klassen'!N4)</f>
        <v/>
      </c>
      <c r="N4" s="7" t="str">
        <f>IF('[2]112 VS-Klassen'!$K4="X","",'[2]112 VS-Klassen'!O4)</f>
        <v/>
      </c>
      <c r="O4" s="7" t="str">
        <f>IF('[2]112 VS-Klassen'!$K4="X","",'[2]112 VS-Klassen'!P4)</f>
        <v/>
      </c>
      <c r="P4" s="7" t="str">
        <f>IF('[2]112 VS-Klassen'!$K4="X","",'[2]112 VS-Klassen'!Q4)</f>
        <v/>
      </c>
      <c r="Q4" s="7" t="str">
        <f>IF('[2]112 VS-Klassen'!$K4="X","",'[2]112 VS-Klassen'!R4)</f>
        <v/>
      </c>
      <c r="R4" s="7" t="str">
        <f>IF('[2]112 VS-Klassen'!$K4="X","",'[2]112 VS-Klassen'!S4)</f>
        <v/>
      </c>
      <c r="S4" s="7" t="str">
        <f>IF('[2]112 VS-Klassen'!$K4="X","",'[2]112 VS-Klassen'!T4)</f>
        <v/>
      </c>
      <c r="T4" s="7" t="str">
        <f>IF('[2]112 VS-Klassen'!$K4="X","",'[2]112 VS-Klassen'!U4)</f>
        <v/>
      </c>
      <c r="U4" s="7" t="str">
        <f>IF('[2]112 VS-Klassen'!$K4="X","",'[2]112 VS-Klassen'!V4)</f>
        <v/>
      </c>
      <c r="V4" s="7" t="str">
        <f>IF('[2]112 VS-Klassen'!$K4="X","",'[2]112 VS-Klassen'!W4)</f>
        <v/>
      </c>
      <c r="W4" s="7" t="str">
        <f>IF('[2]112 VS-Klassen'!$K4="X","",'[2]112 VS-Klassen'!X4)</f>
        <v/>
      </c>
      <c r="X4" s="7" t="str">
        <f>IF('[2]112 VS-Klassen'!$K4="X","",'[2]112 VS-Klassen'!Y4)</f>
        <v/>
      </c>
      <c r="Y4" s="7" t="str">
        <f>IF('[2]112 VS-Klassen'!$K4="X","",'[2]112 VS-Klassen'!Z4)</f>
        <v/>
      </c>
      <c r="Z4" s="7" t="str">
        <f>IF('[2]112 VS-Klassen'!$K4="X","",'[2]112 VS-Klassen'!AA4)</f>
        <v/>
      </c>
      <c r="AA4" s="7" t="str">
        <f>IF('[2]112 VS-Klassen'!$K4="X","",'[2]112 VS-Klassen'!AB4)</f>
        <v/>
      </c>
      <c r="AB4" s="7" t="str">
        <f>IF('[2]112 VS-Klassen'!$K4="X","",'[2]112 VS-Klassen'!AC4)</f>
        <v/>
      </c>
      <c r="AC4" s="7" t="str">
        <f>IF('[2]112 VS-Klassen'!$K4="X","",'[2]112 VS-Klassen'!AD4)</f>
        <v/>
      </c>
      <c r="AD4" s="7" t="str">
        <f>IF('[2]112 VS-Klassen'!$K4="X","",'[2]112 VS-Klassen'!AE4)</f>
        <v/>
      </c>
      <c r="AE4" s="7" t="str">
        <f>IF('[2]112 VS-Klassen'!$K4="X","",'[2]112 VS-Klassen'!AF4)</f>
        <v/>
      </c>
      <c r="AF4" s="7" t="str">
        <f>IF('[2]112 VS-Klassen'!$K4="X","",'[2]112 VS-Klassen'!AG4)</f>
        <v/>
      </c>
      <c r="AG4" s="7" t="str">
        <f>IF('[2]112 VS-Klassen'!$K4="X","",'[2]112 VS-Klassen'!AH4)</f>
        <v/>
      </c>
      <c r="AH4" s="7" t="str">
        <f>IF('[2]112 VS-Klassen'!$K4="X","",'[2]112 VS-Klassen'!AI4)</f>
        <v/>
      </c>
      <c r="AI4" s="7" t="str">
        <f>IF('[2]112 VS-Klassen'!$K4="X","",'[2]112 VS-Klassen'!AJ4)</f>
        <v/>
      </c>
      <c r="AJ4" s="7" t="str">
        <f>IF('[2]112 VS-Klassen'!$K4="X","",'[2]112 VS-Klassen'!AK4)</f>
        <v/>
      </c>
      <c r="AK4" s="7" t="str">
        <f>IF('[2]112 VS-Klassen'!$K4="X","",'[2]112 VS-Klassen'!AL4)</f>
        <v/>
      </c>
      <c r="AL4" s="7" t="str">
        <f>IF('[2]112 VS-Klassen'!$K4="X","",'[2]112 VS-Klassen'!AM4)</f>
        <v/>
      </c>
      <c r="AM4" s="7" t="str">
        <f>IF('[2]112 VS-Klassen'!$K4="X","",'[2]112 VS-Klassen'!AN4)</f>
        <v/>
      </c>
      <c r="AN4" s="7" t="str">
        <f>IF('[2]112 VS-Klassen'!$K4="X","",'[2]112 VS-Klassen'!AO4)</f>
        <v/>
      </c>
      <c r="AO4" s="7" t="str">
        <f>IF('[2]112 VS-Klassen'!$K4="X","",'[2]112 VS-Klassen'!AP4)</f>
        <v/>
      </c>
      <c r="AP4" s="7" t="str">
        <f>IF('[2]112 VS-Klassen'!$K4="X","",'[2]112 VS-Klassen'!AQ4)</f>
        <v/>
      </c>
      <c r="AQ4" s="7" t="str">
        <f>IF('[2]112 VS-Klassen'!$K4="X","",'[2]112 VS-Klassen'!AR4)</f>
        <v/>
      </c>
      <c r="AR4" s="7" t="str">
        <f>IF('[2]112 VS-Klassen'!$K4="X","",'[2]112 VS-Klassen'!AS4)</f>
        <v/>
      </c>
      <c r="AS4" s="7" t="str">
        <f>IF('[2]112 VS-Klassen'!$K4="X","",'[2]112 VS-Klassen'!AT4)</f>
        <v/>
      </c>
      <c r="AT4" s="7" t="str">
        <f>IF('[2]112 VS-Klassen'!$K4="X","",'[2]112 VS-Klassen'!AU4)</f>
        <v/>
      </c>
      <c r="AU4" s="7" t="str">
        <f>IF('[2]112 VS-Klassen'!$K4="X","",'[2]112 VS-Klassen'!AV4)</f>
        <v/>
      </c>
      <c r="AV4" s="7" t="str">
        <f>IF('[2]112 VS-Klassen'!$K4="X","",'[2]112 VS-Klassen'!AW4)</f>
        <v/>
      </c>
      <c r="AW4" s="7" t="str">
        <f>IF('[2]112 VS-Klassen'!$K4="X","",'[2]112 VS-Klassen'!AX4)</f>
        <v/>
      </c>
      <c r="AX4" s="7" t="str">
        <f>IF('[2]112 VS-Klassen'!$K4="X","",'[2]112 VS-Klassen'!AY4)</f>
        <v/>
      </c>
      <c r="AY4" s="7" t="str">
        <f>IF('[2]112 VS-Klassen'!$K4="X","",'[2]112 VS-Klassen'!AZ4)</f>
        <v/>
      </c>
      <c r="AZ4" s="7" t="str">
        <f>IF('[2]112 VS-Klassen'!$K4="X","",'[2]112 VS-Klassen'!BA4)</f>
        <v/>
      </c>
      <c r="BA4" s="7" t="str">
        <f>IF('[2]112 VS-Klassen'!$K4="X","",'[2]112 VS-Klassen'!BB4)</f>
        <v/>
      </c>
      <c r="BB4" s="7" t="str">
        <f>IF('[2]112 VS-Klassen'!$K4="X","",'[2]112 VS-Klassen'!BC4)</f>
        <v/>
      </c>
      <c r="BC4" s="7" t="str">
        <f>IF('[2]112 VS-Klassen'!$K4="X","",'[2]112 VS-Klassen'!BD4)</f>
        <v/>
      </c>
      <c r="BD4" s="7" t="str">
        <f>IF('[2]112 VS-Klassen'!$K4="X","",'[2]112 VS-Klassen'!BE4)</f>
        <v/>
      </c>
      <c r="BE4" s="7" t="str">
        <f>IF('[2]112 VS-Klassen'!$K4="X","",'[2]112 VS-Klassen'!BF4)</f>
        <v/>
      </c>
      <c r="BF4" s="7" t="str">
        <f>IF('[2]112 VS-Klassen'!$K4="X","",'[2]112 VS-Klassen'!BG4)</f>
        <v/>
      </c>
      <c r="BG4" s="7" t="str">
        <f>IF('[2]112 VS-Klassen'!$K4="X","",'[2]112 VS-Klassen'!BH4)</f>
        <v/>
      </c>
      <c r="BH4" s="7" t="str">
        <f>IF('[2]112 VS-Klassen'!$K4="X","",'[2]112 VS-Klassen'!BI4)</f>
        <v/>
      </c>
      <c r="BI4" s="7" t="str">
        <f>IF('[2]112 VS-Klassen'!$K4="X","",'[2]112 VS-Klassen'!BJ4)</f>
        <v/>
      </c>
      <c r="BJ4" s="7" t="str">
        <f>IF('[2]112 VS-Klassen'!$K4="X","",'[2]112 VS-Klassen'!BK4)</f>
        <v/>
      </c>
      <c r="BK4" s="7" t="str">
        <f>IF('[2]112 VS-Klassen'!$K4="X","",'[2]112 VS-Klassen'!BL4)</f>
        <v/>
      </c>
      <c r="BL4" s="7" t="str">
        <f>IF('[2]112 VS-Klassen'!$K4="X","",'[2]112 VS-Klassen'!BM4)</f>
        <v/>
      </c>
      <c r="BM4" s="7" t="str">
        <f>IF('[2]112 VS-Klassen'!$K4="X","",'[2]112 VS-Klassen'!BN4)</f>
        <v/>
      </c>
      <c r="BN4" s="7" t="str">
        <f>IF('[2]112 VS-Klassen'!$K4="X","",'[2]112 VS-Klassen'!BO4)</f>
        <v/>
      </c>
      <c r="BO4" s="7" t="str">
        <f>IF('[2]112 VS-Klassen'!$K4="X","",'[2]112 VS-Klassen'!BP4)</f>
        <v/>
      </c>
      <c r="BP4" s="7" t="str">
        <f>IF('[2]112 VS-Klassen'!$K4="X","",'[2]112 VS-Klassen'!BQ4)</f>
        <v/>
      </c>
      <c r="BQ4" s="7" t="str">
        <f>IF('[2]112 VS-Klassen'!$K4="X","",'[2]112 VS-Klassen'!BR4)</f>
        <v/>
      </c>
      <c r="BR4" s="7" t="str">
        <f>IF('[2]112 VS-Klassen'!$K4="X","",'[2]112 VS-Klassen'!BS4)</f>
        <v/>
      </c>
      <c r="BS4" s="7" t="str">
        <f>IF('[2]112 VS-Klassen'!$K4="X","",'[2]112 VS-Klassen'!BT4)</f>
        <v/>
      </c>
      <c r="BT4" s="7" t="str">
        <f>IF('[2]112 VS-Klassen'!$K4="X","",'[2]112 VS-Klassen'!BU4)</f>
        <v/>
      </c>
      <c r="BU4" s="7" t="str">
        <f>IF('[2]112 VS-Klassen'!$K4="X","",'[2]112 VS-Klassen'!BV4)</f>
        <v/>
      </c>
      <c r="BV4" s="7" t="str">
        <f>IF('[2]112 VS-Klassen'!$K4="X","",'[2]112 VS-Klassen'!BW4)</f>
        <v/>
      </c>
      <c r="BW4" s="7" t="str">
        <f>IF('[2]112 VS-Klassen'!$K4="X","",'[2]112 VS-Klassen'!BX4)</f>
        <v/>
      </c>
      <c r="BX4" s="7" t="str">
        <f>IF('[2]112 VS-Klassen'!$K4="X","",'[2]112 VS-Klassen'!BY4)</f>
        <v/>
      </c>
      <c r="BY4" s="7" t="str">
        <f>IF('[2]112 VS-Klassen'!$K4="X","",'[2]112 VS-Klassen'!BZ4)</f>
        <v/>
      </c>
      <c r="BZ4" s="7" t="str">
        <f>IF('[2]112 VS-Klassen'!$K4="X","",'[2]112 VS-Klassen'!CA4)</f>
        <v/>
      </c>
      <c r="CA4" s="7" t="str">
        <f>IF('[2]112 VS-Klassen'!$K4="X","",'[2]112 VS-Klassen'!CB4)</f>
        <v/>
      </c>
      <c r="CB4" s="7" t="str">
        <f>IF('[2]112 VS-Klassen'!$K4="X","",'[2]112 VS-Klassen'!CC4)</f>
        <v/>
      </c>
      <c r="CC4" s="7" t="str">
        <f>IF('[2]112 VS-Klassen'!$K4="X","",'[2]112 VS-Klassen'!CD4)</f>
        <v/>
      </c>
      <c r="CD4" s="7" t="str">
        <f>IF('[2]112 VS-Klassen'!$K4="X","",'[2]112 VS-Klassen'!CE4)</f>
        <v/>
      </c>
      <c r="CE4" s="7" t="str">
        <f>IF('[2]112 VS-Klassen'!$K4="X","",'[2]112 VS-Klassen'!CF4)</f>
        <v/>
      </c>
      <c r="CF4" s="7" t="str">
        <f>IF('[2]112 VS-Klassen'!$K4="X","",'[2]112 VS-Klassen'!CG4)</f>
        <v/>
      </c>
      <c r="CG4" s="7" t="str">
        <f>IF('[2]112 VS-Klassen'!$K4="X","",'[2]112 VS-Klassen'!CH4)</f>
        <v/>
      </c>
      <c r="CH4" s="7" t="str">
        <f>IF('[2]112 VS-Klassen'!$K4="X","",'[2]112 VS-Klassen'!CI4)</f>
        <v/>
      </c>
      <c r="CI4" s="7" t="str">
        <f>IF('[2]112 VS-Klassen'!$K4="X","",'[2]112 VS-Klassen'!CJ4)</f>
        <v/>
      </c>
      <c r="CJ4" s="7" t="str">
        <f>IF('[2]112 VS-Klassen'!$K4="X","",'[2]112 VS-Klassen'!CK4)</f>
        <v/>
      </c>
      <c r="CK4" s="7" t="str">
        <f>IF('[2]112 VS-Klassen'!$K4="X","",'[2]112 VS-Klassen'!CL4)</f>
        <v/>
      </c>
      <c r="CL4" s="7" t="str">
        <f>IF('[2]112 VS-Klassen'!$K4="X","",'[2]112 VS-Klassen'!CM4)</f>
        <v/>
      </c>
      <c r="CM4" s="7" t="str">
        <f>IF('[2]112 VS-Klassen'!$K4="X","",'[2]112 VS-Klassen'!CN4)</f>
        <v/>
      </c>
      <c r="CN4" s="7" t="str">
        <f>IF('[2]112 VS-Klassen'!$K4="X","",'[2]112 VS-Klassen'!CO4)</f>
        <v/>
      </c>
      <c r="CO4" s="7" t="str">
        <f>IF('[2]112 VS-Klassen'!$K4="X","",'[2]112 VS-Klassen'!CP4)</f>
        <v/>
      </c>
      <c r="CP4" s="7" t="str">
        <f>IF('[2]112 VS-Klassen'!$K4="X","",'[2]112 VS-Klassen'!CQ4)</f>
        <v/>
      </c>
      <c r="CQ4" s="7" t="str">
        <f>IF('[2]112 VS-Klassen'!$K4="X","",'[2]112 VS-Klassen'!CR4)</f>
        <v/>
      </c>
      <c r="CR4" s="7" t="str">
        <f>IF('[2]112 VS-Klassen'!$K4="X","",'[2]112 VS-Klassen'!CS4)</f>
        <v/>
      </c>
      <c r="CS4" s="61" t="str">
        <f>IF('[2]112 VS-Klassen'!$K4="X","",'[2]112 VS-Klassen'!CT4)</f>
        <v/>
      </c>
      <c r="CT4" s="62" t="str">
        <f>IF('[2]112 VS-Klassen'!$K4="X","",'[2]112 VS-Klassen'!CU4)</f>
        <v/>
      </c>
      <c r="CU4" s="62" t="str">
        <f>IF('[2]112 VS-Klassen'!$K4="X","",'[2]112 VS-Klassen'!CV4)</f>
        <v/>
      </c>
      <c r="CV4" s="62" t="str">
        <f>IF('[2]112 VS-Klassen'!$K4="X","",'[2]112 VS-Klassen'!CW4)</f>
        <v/>
      </c>
      <c r="CW4" s="62" t="str">
        <f>IF('[2]112 VS-Klassen'!$K4="X","",'[2]112 VS-Klassen'!CX4)</f>
        <v/>
      </c>
      <c r="CX4" s="62" t="str">
        <f>IF('[2]112 VS-Klassen'!$K4="X","",'[2]112 VS-Klassen'!CY4)</f>
        <v/>
      </c>
    </row>
    <row r="5" spans="1:102" x14ac:dyDescent="0.3">
      <c r="A5" s="7" t="str">
        <f>IF('[2]112 VS-Klassen'!$K5="X","",'[2]112 VS-Klassen'!B5)</f>
        <v/>
      </c>
      <c r="B5" s="7" t="str">
        <f>IF('[2]112 VS-Klassen'!$K5="X","",'[2]112 VS-Klassen'!C5)</f>
        <v/>
      </c>
      <c r="C5" s="7" t="str">
        <f>IF('[2]112 VS-Klassen'!$K5="X","",'[2]112 VS-Klassen'!D5)</f>
        <v/>
      </c>
      <c r="D5" s="7" t="str">
        <f>IF('[2]112 VS-Klassen'!$K5="X","",'[2]112 VS-Klassen'!E5)</f>
        <v/>
      </c>
      <c r="E5" s="7" t="str">
        <f>IF('[2]112 VS-Klassen'!$K5="X","",'[2]112 VS-Klassen'!F5)</f>
        <v/>
      </c>
      <c r="F5" s="7" t="str">
        <f>IF('[2]112 VS-Klassen'!$K5="X","",'[2]112 VS-Klassen'!G5)</f>
        <v/>
      </c>
      <c r="G5" s="61" t="str">
        <f>IF('[2]112 VS-Klassen'!$K5="X","",'[2]112 VS-Klassen'!H5)</f>
        <v/>
      </c>
      <c r="H5" s="7" t="str">
        <f>IF('[2]112 VS-Klassen'!$K5="X","",'[2]112 VS-Klassen'!I5)</f>
        <v/>
      </c>
      <c r="I5" s="7" t="str">
        <f>IF('[2]112 VS-Klassen'!$K5="X","",'[2]112 VS-Klassen'!J5)</f>
        <v/>
      </c>
      <c r="J5" s="7" t="str">
        <f>IF('[2]112 VS-Klassen'!$K5="X","",'[2]112 VS-Klassen'!K5)</f>
        <v/>
      </c>
      <c r="K5" s="7" t="str">
        <f>IF('[2]112 VS-Klassen'!$K5="X","",'[2]112 VS-Klassen'!L5)</f>
        <v/>
      </c>
      <c r="L5" s="7" t="str">
        <f>IF('[2]112 VS-Klassen'!$K5="X","",'[2]112 VS-Klassen'!M5)</f>
        <v/>
      </c>
      <c r="M5" s="7" t="str">
        <f>IF('[2]112 VS-Klassen'!$K5="X","",'[2]112 VS-Klassen'!N5)</f>
        <v/>
      </c>
      <c r="N5" s="7" t="str">
        <f>IF('[2]112 VS-Klassen'!$K5="X","",'[2]112 VS-Klassen'!O5)</f>
        <v/>
      </c>
      <c r="O5" s="7" t="str">
        <f>IF('[2]112 VS-Klassen'!$K5="X","",'[2]112 VS-Klassen'!P5)</f>
        <v/>
      </c>
      <c r="P5" s="7" t="str">
        <f>IF('[2]112 VS-Klassen'!$K5="X","",'[2]112 VS-Klassen'!Q5)</f>
        <v/>
      </c>
      <c r="Q5" s="7" t="str">
        <f>IF('[2]112 VS-Klassen'!$K5="X","",'[2]112 VS-Klassen'!R5)</f>
        <v/>
      </c>
      <c r="R5" s="7" t="str">
        <f>IF('[2]112 VS-Klassen'!$K5="X","",'[2]112 VS-Klassen'!S5)</f>
        <v/>
      </c>
      <c r="S5" s="7" t="str">
        <f>IF('[2]112 VS-Klassen'!$K5="X","",'[2]112 VS-Klassen'!T5)</f>
        <v/>
      </c>
      <c r="T5" s="7" t="str">
        <f>IF('[2]112 VS-Klassen'!$K5="X","",'[2]112 VS-Klassen'!U5)</f>
        <v/>
      </c>
      <c r="U5" s="7" t="str">
        <f>IF('[2]112 VS-Klassen'!$K5="X","",'[2]112 VS-Klassen'!V5)</f>
        <v/>
      </c>
      <c r="V5" s="7" t="str">
        <f>IF('[2]112 VS-Klassen'!$K5="X","",'[2]112 VS-Klassen'!W5)</f>
        <v/>
      </c>
      <c r="W5" s="7" t="str">
        <f>IF('[2]112 VS-Klassen'!$K5="X","",'[2]112 VS-Klassen'!X5)</f>
        <v/>
      </c>
      <c r="X5" s="7" t="str">
        <f>IF('[2]112 VS-Klassen'!$K5="X","",'[2]112 VS-Klassen'!Y5)</f>
        <v/>
      </c>
      <c r="Y5" s="7" t="str">
        <f>IF('[2]112 VS-Klassen'!$K5="X","",'[2]112 VS-Klassen'!Z5)</f>
        <v/>
      </c>
      <c r="Z5" s="7" t="str">
        <f>IF('[2]112 VS-Klassen'!$K5="X","",'[2]112 VS-Klassen'!AA5)</f>
        <v/>
      </c>
      <c r="AA5" s="7" t="str">
        <f>IF('[2]112 VS-Klassen'!$K5="X","",'[2]112 VS-Klassen'!AB5)</f>
        <v/>
      </c>
      <c r="AB5" s="7" t="str">
        <f>IF('[2]112 VS-Klassen'!$K5="X","",'[2]112 VS-Klassen'!AC5)</f>
        <v/>
      </c>
      <c r="AC5" s="7" t="str">
        <f>IF('[2]112 VS-Klassen'!$K5="X","",'[2]112 VS-Klassen'!AD5)</f>
        <v/>
      </c>
      <c r="AD5" s="7" t="str">
        <f>IF('[2]112 VS-Klassen'!$K5="X","",'[2]112 VS-Klassen'!AE5)</f>
        <v/>
      </c>
      <c r="AE5" s="7" t="str">
        <f>IF('[2]112 VS-Klassen'!$K5="X","",'[2]112 VS-Klassen'!AF5)</f>
        <v/>
      </c>
      <c r="AF5" s="7" t="str">
        <f>IF('[2]112 VS-Klassen'!$K5="X","",'[2]112 VS-Klassen'!AG5)</f>
        <v/>
      </c>
      <c r="AG5" s="7" t="str">
        <f>IF('[2]112 VS-Klassen'!$K5="X","",'[2]112 VS-Klassen'!AH5)</f>
        <v/>
      </c>
      <c r="AH5" s="7" t="str">
        <f>IF('[2]112 VS-Klassen'!$K5="X","",'[2]112 VS-Klassen'!AI5)</f>
        <v/>
      </c>
      <c r="AI5" s="7" t="str">
        <f>IF('[2]112 VS-Klassen'!$K5="X","",'[2]112 VS-Klassen'!AJ5)</f>
        <v/>
      </c>
      <c r="AJ5" s="7" t="str">
        <f>IF('[2]112 VS-Klassen'!$K5="X","",'[2]112 VS-Klassen'!AK5)</f>
        <v/>
      </c>
      <c r="AK5" s="7" t="str">
        <f>IF('[2]112 VS-Klassen'!$K5="X","",'[2]112 VS-Klassen'!AL5)</f>
        <v/>
      </c>
      <c r="AL5" s="7" t="str">
        <f>IF('[2]112 VS-Klassen'!$K5="X","",'[2]112 VS-Klassen'!AM5)</f>
        <v/>
      </c>
      <c r="AM5" s="7" t="str">
        <f>IF('[2]112 VS-Klassen'!$K5="X","",'[2]112 VS-Klassen'!AN5)</f>
        <v/>
      </c>
      <c r="AN5" s="7" t="str">
        <f>IF('[2]112 VS-Klassen'!$K5="X","",'[2]112 VS-Klassen'!AO5)</f>
        <v/>
      </c>
      <c r="AO5" s="7" t="str">
        <f>IF('[2]112 VS-Klassen'!$K5="X","",'[2]112 VS-Klassen'!AP5)</f>
        <v/>
      </c>
      <c r="AP5" s="7" t="str">
        <f>IF('[2]112 VS-Klassen'!$K5="X","",'[2]112 VS-Klassen'!AQ5)</f>
        <v/>
      </c>
      <c r="AQ5" s="7" t="str">
        <f>IF('[2]112 VS-Klassen'!$K5="X","",'[2]112 VS-Klassen'!AR5)</f>
        <v/>
      </c>
      <c r="AR5" s="7" t="str">
        <f>IF('[2]112 VS-Klassen'!$K5="X","",'[2]112 VS-Klassen'!AS5)</f>
        <v/>
      </c>
      <c r="AS5" s="7" t="str">
        <f>IF('[2]112 VS-Klassen'!$K5="X","",'[2]112 VS-Klassen'!AT5)</f>
        <v/>
      </c>
      <c r="AT5" s="7" t="str">
        <f>IF('[2]112 VS-Klassen'!$K5="X","",'[2]112 VS-Klassen'!AU5)</f>
        <v/>
      </c>
      <c r="AU5" s="7" t="str">
        <f>IF('[2]112 VS-Klassen'!$K5="X","",'[2]112 VS-Klassen'!AV5)</f>
        <v/>
      </c>
      <c r="AV5" s="7" t="str">
        <f>IF('[2]112 VS-Klassen'!$K5="X","",'[2]112 VS-Klassen'!AW5)</f>
        <v/>
      </c>
      <c r="AW5" s="7" t="str">
        <f>IF('[2]112 VS-Klassen'!$K5="X","",'[2]112 VS-Klassen'!AX5)</f>
        <v/>
      </c>
      <c r="AX5" s="7" t="str">
        <f>IF('[2]112 VS-Klassen'!$K5="X","",'[2]112 VS-Klassen'!AY5)</f>
        <v/>
      </c>
      <c r="AY5" s="7" t="str">
        <f>IF('[2]112 VS-Klassen'!$K5="X","",'[2]112 VS-Klassen'!AZ5)</f>
        <v/>
      </c>
      <c r="AZ5" s="7" t="str">
        <f>IF('[2]112 VS-Klassen'!$K5="X","",'[2]112 VS-Klassen'!BA5)</f>
        <v/>
      </c>
      <c r="BA5" s="7" t="str">
        <f>IF('[2]112 VS-Klassen'!$K5="X","",'[2]112 VS-Klassen'!BB5)</f>
        <v/>
      </c>
      <c r="BB5" s="7" t="str">
        <f>IF('[2]112 VS-Klassen'!$K5="X","",'[2]112 VS-Klassen'!BC5)</f>
        <v/>
      </c>
      <c r="BC5" s="7" t="str">
        <f>IF('[2]112 VS-Klassen'!$K5="X","",'[2]112 VS-Klassen'!BD5)</f>
        <v/>
      </c>
      <c r="BD5" s="7" t="str">
        <f>IF('[2]112 VS-Klassen'!$K5="X","",'[2]112 VS-Klassen'!BE5)</f>
        <v/>
      </c>
      <c r="BE5" s="7" t="str">
        <f>IF('[2]112 VS-Klassen'!$K5="X","",'[2]112 VS-Klassen'!BF5)</f>
        <v/>
      </c>
      <c r="BF5" s="7" t="str">
        <f>IF('[2]112 VS-Klassen'!$K5="X","",'[2]112 VS-Klassen'!BG5)</f>
        <v/>
      </c>
      <c r="BG5" s="7" t="str">
        <f>IF('[2]112 VS-Klassen'!$K5="X","",'[2]112 VS-Klassen'!BH5)</f>
        <v/>
      </c>
      <c r="BH5" s="7" t="str">
        <f>IF('[2]112 VS-Klassen'!$K5="X","",'[2]112 VS-Klassen'!BI5)</f>
        <v/>
      </c>
      <c r="BI5" s="7" t="str">
        <f>IF('[2]112 VS-Klassen'!$K5="X","",'[2]112 VS-Klassen'!BJ5)</f>
        <v/>
      </c>
      <c r="BJ5" s="7" t="str">
        <f>IF('[2]112 VS-Klassen'!$K5="X","",'[2]112 VS-Klassen'!BK5)</f>
        <v/>
      </c>
      <c r="BK5" s="7" t="str">
        <f>IF('[2]112 VS-Klassen'!$K5="X","",'[2]112 VS-Klassen'!BL5)</f>
        <v/>
      </c>
      <c r="BL5" s="7" t="str">
        <f>IF('[2]112 VS-Klassen'!$K5="X","",'[2]112 VS-Klassen'!BM5)</f>
        <v/>
      </c>
      <c r="BM5" s="7" t="str">
        <f>IF('[2]112 VS-Klassen'!$K5="X","",'[2]112 VS-Klassen'!BN5)</f>
        <v/>
      </c>
      <c r="BN5" s="7" t="str">
        <f>IF('[2]112 VS-Klassen'!$K5="X","",'[2]112 VS-Klassen'!BO5)</f>
        <v/>
      </c>
      <c r="BO5" s="7" t="str">
        <f>IF('[2]112 VS-Klassen'!$K5="X","",'[2]112 VS-Klassen'!BP5)</f>
        <v/>
      </c>
      <c r="BP5" s="7" t="str">
        <f>IF('[2]112 VS-Klassen'!$K5="X","",'[2]112 VS-Klassen'!BQ5)</f>
        <v/>
      </c>
      <c r="BQ5" s="7" t="str">
        <f>IF('[2]112 VS-Klassen'!$K5="X","",'[2]112 VS-Klassen'!BR5)</f>
        <v/>
      </c>
      <c r="BR5" s="7" t="str">
        <f>IF('[2]112 VS-Klassen'!$K5="X","",'[2]112 VS-Klassen'!BS5)</f>
        <v/>
      </c>
      <c r="BS5" s="7" t="str">
        <f>IF('[2]112 VS-Klassen'!$K5="X","",'[2]112 VS-Klassen'!BT5)</f>
        <v/>
      </c>
      <c r="BT5" s="7" t="str">
        <f>IF('[2]112 VS-Klassen'!$K5="X","",'[2]112 VS-Klassen'!BU5)</f>
        <v/>
      </c>
      <c r="BU5" s="7" t="str">
        <f>IF('[2]112 VS-Klassen'!$K5="X","",'[2]112 VS-Klassen'!BV5)</f>
        <v/>
      </c>
      <c r="BV5" s="7" t="str">
        <f>IF('[2]112 VS-Klassen'!$K5="X","",'[2]112 VS-Klassen'!BW5)</f>
        <v/>
      </c>
      <c r="BW5" s="7" t="str">
        <f>IF('[2]112 VS-Klassen'!$K5="X","",'[2]112 VS-Klassen'!BX5)</f>
        <v/>
      </c>
      <c r="BX5" s="7" t="str">
        <f>IF('[2]112 VS-Klassen'!$K5="X","",'[2]112 VS-Klassen'!BY5)</f>
        <v/>
      </c>
      <c r="BY5" s="7" t="str">
        <f>IF('[2]112 VS-Klassen'!$K5="X","",'[2]112 VS-Klassen'!BZ5)</f>
        <v/>
      </c>
      <c r="BZ5" s="7" t="str">
        <f>IF('[2]112 VS-Klassen'!$K5="X","",'[2]112 VS-Klassen'!CA5)</f>
        <v/>
      </c>
      <c r="CA5" s="7" t="str">
        <f>IF('[2]112 VS-Klassen'!$K5="X","",'[2]112 VS-Klassen'!CB5)</f>
        <v/>
      </c>
      <c r="CB5" s="7" t="str">
        <f>IF('[2]112 VS-Klassen'!$K5="X","",'[2]112 VS-Klassen'!CC5)</f>
        <v/>
      </c>
      <c r="CC5" s="7" t="str">
        <f>IF('[2]112 VS-Klassen'!$K5="X","",'[2]112 VS-Klassen'!CD5)</f>
        <v/>
      </c>
      <c r="CD5" s="7" t="str">
        <f>IF('[2]112 VS-Klassen'!$K5="X","",'[2]112 VS-Klassen'!CE5)</f>
        <v/>
      </c>
      <c r="CE5" s="7" t="str">
        <f>IF('[2]112 VS-Klassen'!$K5="X","",'[2]112 VS-Klassen'!CF5)</f>
        <v/>
      </c>
      <c r="CF5" s="7" t="str">
        <f>IF('[2]112 VS-Klassen'!$K5="X","",'[2]112 VS-Klassen'!CG5)</f>
        <v/>
      </c>
      <c r="CG5" s="7" t="str">
        <f>IF('[2]112 VS-Klassen'!$K5="X","",'[2]112 VS-Klassen'!CH5)</f>
        <v/>
      </c>
      <c r="CH5" s="7" t="str">
        <f>IF('[2]112 VS-Klassen'!$K5="X","",'[2]112 VS-Klassen'!CI5)</f>
        <v/>
      </c>
      <c r="CI5" s="7" t="str">
        <f>IF('[2]112 VS-Klassen'!$K5="X","",'[2]112 VS-Klassen'!CJ5)</f>
        <v/>
      </c>
      <c r="CJ5" s="7" t="str">
        <f>IF('[2]112 VS-Klassen'!$K5="X","",'[2]112 VS-Klassen'!CK5)</f>
        <v/>
      </c>
      <c r="CK5" s="7" t="str">
        <f>IF('[2]112 VS-Klassen'!$K5="X","",'[2]112 VS-Klassen'!CL5)</f>
        <v/>
      </c>
      <c r="CL5" s="7" t="str">
        <f>IF('[2]112 VS-Klassen'!$K5="X","",'[2]112 VS-Klassen'!CM5)</f>
        <v/>
      </c>
      <c r="CM5" s="7" t="str">
        <f>IF('[2]112 VS-Klassen'!$K5="X","",'[2]112 VS-Klassen'!CN5)</f>
        <v/>
      </c>
      <c r="CN5" s="7" t="str">
        <f>IF('[2]112 VS-Klassen'!$K5="X","",'[2]112 VS-Klassen'!CO5)</f>
        <v/>
      </c>
      <c r="CO5" s="7" t="str">
        <f>IF('[2]112 VS-Klassen'!$K5="X","",'[2]112 VS-Klassen'!CP5)</f>
        <v/>
      </c>
      <c r="CP5" s="7" t="str">
        <f>IF('[2]112 VS-Klassen'!$K5="X","",'[2]112 VS-Klassen'!CQ5)</f>
        <v/>
      </c>
      <c r="CQ5" s="7" t="str">
        <f>IF('[2]112 VS-Klassen'!$K5="X","",'[2]112 VS-Klassen'!CR5)</f>
        <v/>
      </c>
      <c r="CR5" s="7" t="str">
        <f>IF('[2]112 VS-Klassen'!$K5="X","",'[2]112 VS-Klassen'!CS5)</f>
        <v/>
      </c>
      <c r="CS5" s="61" t="str">
        <f>IF('[2]112 VS-Klassen'!$K5="X","",'[2]112 VS-Klassen'!CT5)</f>
        <v/>
      </c>
      <c r="CT5" s="62" t="str">
        <f>IF('[2]112 VS-Klassen'!$K5="X","",'[2]112 VS-Klassen'!CU5)</f>
        <v/>
      </c>
      <c r="CU5" s="62" t="str">
        <f>IF('[2]112 VS-Klassen'!$K5="X","",'[2]112 VS-Klassen'!CV5)</f>
        <v/>
      </c>
      <c r="CV5" s="62" t="str">
        <f>IF('[2]112 VS-Klassen'!$K5="X","",'[2]112 VS-Klassen'!CW5)</f>
        <v/>
      </c>
      <c r="CW5" s="62" t="str">
        <f>IF('[2]112 VS-Klassen'!$K5="X","",'[2]112 VS-Klassen'!CX5)</f>
        <v/>
      </c>
      <c r="CX5" s="62" t="str">
        <f>IF('[2]112 VS-Klassen'!$K5="X","",'[2]112 VS-Klassen'!CY5)</f>
        <v/>
      </c>
    </row>
    <row r="6" spans="1:102" x14ac:dyDescent="0.3">
      <c r="A6" s="7" t="str">
        <f>IF('[2]112 VS-Klassen'!$K6="X","",'[2]112 VS-Klassen'!B6)</f>
        <v/>
      </c>
      <c r="B6" s="7" t="str">
        <f>IF('[2]112 VS-Klassen'!$K6="X","",'[2]112 VS-Klassen'!C6)</f>
        <v/>
      </c>
      <c r="C6" s="7" t="str">
        <f>IF('[2]112 VS-Klassen'!$K6="X","",'[2]112 VS-Klassen'!D6)</f>
        <v/>
      </c>
      <c r="D6" s="7" t="str">
        <f>IF('[2]112 VS-Klassen'!$K6="X","",'[2]112 VS-Klassen'!E6)</f>
        <v/>
      </c>
      <c r="E6" s="7" t="str">
        <f>IF('[2]112 VS-Klassen'!$K6="X","",'[2]112 VS-Klassen'!F6)</f>
        <v/>
      </c>
      <c r="F6" s="7" t="str">
        <f>IF('[2]112 VS-Klassen'!$K6="X","",'[2]112 VS-Klassen'!G6)</f>
        <v/>
      </c>
      <c r="G6" s="61" t="str">
        <f>IF('[2]112 VS-Klassen'!$K6="X","",'[2]112 VS-Klassen'!H6)</f>
        <v/>
      </c>
      <c r="H6" s="7" t="str">
        <f>IF('[2]112 VS-Klassen'!$K6="X","",'[2]112 VS-Klassen'!I6)</f>
        <v/>
      </c>
      <c r="I6" s="7" t="str">
        <f>IF('[2]112 VS-Klassen'!$K6="X","",'[2]112 VS-Klassen'!J6)</f>
        <v/>
      </c>
      <c r="J6" s="7" t="str">
        <f>IF('[2]112 VS-Klassen'!$K6="X","",'[2]112 VS-Klassen'!K6)</f>
        <v/>
      </c>
      <c r="K6" s="7" t="str">
        <f>IF('[2]112 VS-Klassen'!$K6="X","",'[2]112 VS-Klassen'!L6)</f>
        <v/>
      </c>
      <c r="L6" s="7" t="str">
        <f>IF('[2]112 VS-Klassen'!$K6="X","",'[2]112 VS-Klassen'!M6)</f>
        <v/>
      </c>
      <c r="M6" s="7" t="str">
        <f>IF('[2]112 VS-Klassen'!$K6="X","",'[2]112 VS-Klassen'!N6)</f>
        <v/>
      </c>
      <c r="N6" s="7" t="str">
        <f>IF('[2]112 VS-Klassen'!$K6="X","",'[2]112 VS-Klassen'!O6)</f>
        <v/>
      </c>
      <c r="O6" s="7" t="str">
        <f>IF('[2]112 VS-Klassen'!$K6="X","",'[2]112 VS-Klassen'!P6)</f>
        <v/>
      </c>
      <c r="P6" s="7" t="str">
        <f>IF('[2]112 VS-Klassen'!$K6="X","",'[2]112 VS-Klassen'!Q6)</f>
        <v/>
      </c>
      <c r="Q6" s="7" t="str">
        <f>IF('[2]112 VS-Klassen'!$K6="X","",'[2]112 VS-Klassen'!R6)</f>
        <v/>
      </c>
      <c r="R6" s="7" t="str">
        <f>IF('[2]112 VS-Klassen'!$K6="X","",'[2]112 VS-Klassen'!S6)</f>
        <v/>
      </c>
      <c r="S6" s="7" t="str">
        <f>IF('[2]112 VS-Klassen'!$K6="X","",'[2]112 VS-Klassen'!T6)</f>
        <v/>
      </c>
      <c r="T6" s="7" t="str">
        <f>IF('[2]112 VS-Klassen'!$K6="X","",'[2]112 VS-Klassen'!U6)</f>
        <v/>
      </c>
      <c r="U6" s="7" t="str">
        <f>IF('[2]112 VS-Klassen'!$K6="X","",'[2]112 VS-Klassen'!V6)</f>
        <v/>
      </c>
      <c r="V6" s="7" t="str">
        <f>IF('[2]112 VS-Klassen'!$K6="X","",'[2]112 VS-Klassen'!W6)</f>
        <v/>
      </c>
      <c r="W6" s="7" t="str">
        <f>IF('[2]112 VS-Klassen'!$K6="X","",'[2]112 VS-Klassen'!X6)</f>
        <v/>
      </c>
      <c r="X6" s="7" t="str">
        <f>IF('[2]112 VS-Klassen'!$K6="X","",'[2]112 VS-Klassen'!Y6)</f>
        <v/>
      </c>
      <c r="Y6" s="7" t="str">
        <f>IF('[2]112 VS-Klassen'!$K6="X","",'[2]112 VS-Klassen'!Z6)</f>
        <v/>
      </c>
      <c r="Z6" s="7" t="str">
        <f>IF('[2]112 VS-Klassen'!$K6="X","",'[2]112 VS-Klassen'!AA6)</f>
        <v/>
      </c>
      <c r="AA6" s="7" t="str">
        <f>IF('[2]112 VS-Klassen'!$K6="X","",'[2]112 VS-Klassen'!AB6)</f>
        <v/>
      </c>
      <c r="AB6" s="7" t="str">
        <f>IF('[2]112 VS-Klassen'!$K6="X","",'[2]112 VS-Klassen'!AC6)</f>
        <v/>
      </c>
      <c r="AC6" s="7" t="str">
        <f>IF('[2]112 VS-Klassen'!$K6="X","",'[2]112 VS-Klassen'!AD6)</f>
        <v/>
      </c>
      <c r="AD6" s="7" t="str">
        <f>IF('[2]112 VS-Klassen'!$K6="X","",'[2]112 VS-Klassen'!AE6)</f>
        <v/>
      </c>
      <c r="AE6" s="7" t="str">
        <f>IF('[2]112 VS-Klassen'!$K6="X","",'[2]112 VS-Klassen'!AF6)</f>
        <v/>
      </c>
      <c r="AF6" s="7" t="str">
        <f>IF('[2]112 VS-Klassen'!$K6="X","",'[2]112 VS-Klassen'!AG6)</f>
        <v/>
      </c>
      <c r="AG6" s="7" t="str">
        <f>IF('[2]112 VS-Klassen'!$K6="X","",'[2]112 VS-Klassen'!AH6)</f>
        <v/>
      </c>
      <c r="AH6" s="7" t="str">
        <f>IF('[2]112 VS-Klassen'!$K6="X","",'[2]112 VS-Klassen'!AI6)</f>
        <v/>
      </c>
      <c r="AI6" s="7" t="str">
        <f>IF('[2]112 VS-Klassen'!$K6="X","",'[2]112 VS-Klassen'!AJ6)</f>
        <v/>
      </c>
      <c r="AJ6" s="7" t="str">
        <f>IF('[2]112 VS-Klassen'!$K6="X","",'[2]112 VS-Klassen'!AK6)</f>
        <v/>
      </c>
      <c r="AK6" s="7" t="str">
        <f>IF('[2]112 VS-Klassen'!$K6="X","",'[2]112 VS-Klassen'!AL6)</f>
        <v/>
      </c>
      <c r="AL6" s="7" t="str">
        <f>IF('[2]112 VS-Klassen'!$K6="X","",'[2]112 VS-Klassen'!AM6)</f>
        <v/>
      </c>
      <c r="AM6" s="7" t="str">
        <f>IF('[2]112 VS-Klassen'!$K6="X","",'[2]112 VS-Klassen'!AN6)</f>
        <v/>
      </c>
      <c r="AN6" s="7" t="str">
        <f>IF('[2]112 VS-Klassen'!$K6="X","",'[2]112 VS-Klassen'!AO6)</f>
        <v/>
      </c>
      <c r="AO6" s="7" t="str">
        <f>IF('[2]112 VS-Klassen'!$K6="X","",'[2]112 VS-Klassen'!AP6)</f>
        <v/>
      </c>
      <c r="AP6" s="7" t="str">
        <f>IF('[2]112 VS-Klassen'!$K6="X","",'[2]112 VS-Klassen'!AQ6)</f>
        <v/>
      </c>
      <c r="AQ6" s="7" t="str">
        <f>IF('[2]112 VS-Klassen'!$K6="X","",'[2]112 VS-Klassen'!AR6)</f>
        <v/>
      </c>
      <c r="AR6" s="7" t="str">
        <f>IF('[2]112 VS-Klassen'!$K6="X","",'[2]112 VS-Klassen'!AS6)</f>
        <v/>
      </c>
      <c r="AS6" s="7" t="str">
        <f>IF('[2]112 VS-Klassen'!$K6="X","",'[2]112 VS-Klassen'!AT6)</f>
        <v/>
      </c>
      <c r="AT6" s="7" t="str">
        <f>IF('[2]112 VS-Klassen'!$K6="X","",'[2]112 VS-Klassen'!AU6)</f>
        <v/>
      </c>
      <c r="AU6" s="7" t="str">
        <f>IF('[2]112 VS-Klassen'!$K6="X","",'[2]112 VS-Klassen'!AV6)</f>
        <v/>
      </c>
      <c r="AV6" s="7" t="str">
        <f>IF('[2]112 VS-Klassen'!$K6="X","",'[2]112 VS-Klassen'!AW6)</f>
        <v/>
      </c>
      <c r="AW6" s="7" t="str">
        <f>IF('[2]112 VS-Klassen'!$K6="X","",'[2]112 VS-Klassen'!AX6)</f>
        <v/>
      </c>
      <c r="AX6" s="7" t="str">
        <f>IF('[2]112 VS-Klassen'!$K6="X","",'[2]112 VS-Klassen'!AY6)</f>
        <v/>
      </c>
      <c r="AY6" s="7" t="str">
        <f>IF('[2]112 VS-Klassen'!$K6="X","",'[2]112 VS-Klassen'!AZ6)</f>
        <v/>
      </c>
      <c r="AZ6" s="7" t="str">
        <f>IF('[2]112 VS-Klassen'!$K6="X","",'[2]112 VS-Klassen'!BA6)</f>
        <v/>
      </c>
      <c r="BA6" s="7" t="str">
        <f>IF('[2]112 VS-Klassen'!$K6="X","",'[2]112 VS-Klassen'!BB6)</f>
        <v/>
      </c>
      <c r="BB6" s="7" t="str">
        <f>IF('[2]112 VS-Klassen'!$K6="X","",'[2]112 VS-Klassen'!BC6)</f>
        <v/>
      </c>
      <c r="BC6" s="7" t="str">
        <f>IF('[2]112 VS-Klassen'!$K6="X","",'[2]112 VS-Klassen'!BD6)</f>
        <v/>
      </c>
      <c r="BD6" s="7" t="str">
        <f>IF('[2]112 VS-Klassen'!$K6="X","",'[2]112 VS-Klassen'!BE6)</f>
        <v/>
      </c>
      <c r="BE6" s="7" t="str">
        <f>IF('[2]112 VS-Klassen'!$K6="X","",'[2]112 VS-Klassen'!BF6)</f>
        <v/>
      </c>
      <c r="BF6" s="7" t="str">
        <f>IF('[2]112 VS-Klassen'!$K6="X","",'[2]112 VS-Klassen'!BG6)</f>
        <v/>
      </c>
      <c r="BG6" s="7" t="str">
        <f>IF('[2]112 VS-Klassen'!$K6="X","",'[2]112 VS-Klassen'!BH6)</f>
        <v/>
      </c>
      <c r="BH6" s="7" t="str">
        <f>IF('[2]112 VS-Klassen'!$K6="X","",'[2]112 VS-Klassen'!BI6)</f>
        <v/>
      </c>
      <c r="BI6" s="7" t="str">
        <f>IF('[2]112 VS-Klassen'!$K6="X","",'[2]112 VS-Klassen'!BJ6)</f>
        <v/>
      </c>
      <c r="BJ6" s="7" t="str">
        <f>IF('[2]112 VS-Klassen'!$K6="X","",'[2]112 VS-Klassen'!BK6)</f>
        <v/>
      </c>
      <c r="BK6" s="7" t="str">
        <f>IF('[2]112 VS-Klassen'!$K6="X","",'[2]112 VS-Klassen'!BL6)</f>
        <v/>
      </c>
      <c r="BL6" s="7" t="str">
        <f>IF('[2]112 VS-Klassen'!$K6="X","",'[2]112 VS-Klassen'!BM6)</f>
        <v/>
      </c>
      <c r="BM6" s="7" t="str">
        <f>IF('[2]112 VS-Klassen'!$K6="X","",'[2]112 VS-Klassen'!BN6)</f>
        <v/>
      </c>
      <c r="BN6" s="7" t="str">
        <f>IF('[2]112 VS-Klassen'!$K6="X","",'[2]112 VS-Klassen'!BO6)</f>
        <v/>
      </c>
      <c r="BO6" s="7" t="str">
        <f>IF('[2]112 VS-Klassen'!$K6="X","",'[2]112 VS-Klassen'!BP6)</f>
        <v/>
      </c>
      <c r="BP6" s="7" t="str">
        <f>IF('[2]112 VS-Klassen'!$K6="X","",'[2]112 VS-Klassen'!BQ6)</f>
        <v/>
      </c>
      <c r="BQ6" s="7" t="str">
        <f>IF('[2]112 VS-Klassen'!$K6="X","",'[2]112 VS-Klassen'!BR6)</f>
        <v/>
      </c>
      <c r="BR6" s="7" t="str">
        <f>IF('[2]112 VS-Klassen'!$K6="X","",'[2]112 VS-Klassen'!BS6)</f>
        <v/>
      </c>
      <c r="BS6" s="7" t="str">
        <f>IF('[2]112 VS-Klassen'!$K6="X","",'[2]112 VS-Klassen'!BT6)</f>
        <v/>
      </c>
      <c r="BT6" s="7" t="str">
        <f>IF('[2]112 VS-Klassen'!$K6="X","",'[2]112 VS-Klassen'!BU6)</f>
        <v/>
      </c>
      <c r="BU6" s="7" t="str">
        <f>IF('[2]112 VS-Klassen'!$K6="X","",'[2]112 VS-Klassen'!BV6)</f>
        <v/>
      </c>
      <c r="BV6" s="7" t="str">
        <f>IF('[2]112 VS-Klassen'!$K6="X","",'[2]112 VS-Klassen'!BW6)</f>
        <v/>
      </c>
      <c r="BW6" s="7" t="str">
        <f>IF('[2]112 VS-Klassen'!$K6="X","",'[2]112 VS-Klassen'!BX6)</f>
        <v/>
      </c>
      <c r="BX6" s="7" t="str">
        <f>IF('[2]112 VS-Klassen'!$K6="X","",'[2]112 VS-Klassen'!BY6)</f>
        <v/>
      </c>
      <c r="BY6" s="7" t="str">
        <f>IF('[2]112 VS-Klassen'!$K6="X","",'[2]112 VS-Klassen'!BZ6)</f>
        <v/>
      </c>
      <c r="BZ6" s="7" t="str">
        <f>IF('[2]112 VS-Klassen'!$K6="X","",'[2]112 VS-Klassen'!CA6)</f>
        <v/>
      </c>
      <c r="CA6" s="7" t="str">
        <f>IF('[2]112 VS-Klassen'!$K6="X","",'[2]112 VS-Klassen'!CB6)</f>
        <v/>
      </c>
      <c r="CB6" s="7" t="str">
        <f>IF('[2]112 VS-Klassen'!$K6="X","",'[2]112 VS-Klassen'!CC6)</f>
        <v/>
      </c>
      <c r="CC6" s="7" t="str">
        <f>IF('[2]112 VS-Klassen'!$K6="X","",'[2]112 VS-Klassen'!CD6)</f>
        <v/>
      </c>
      <c r="CD6" s="7" t="str">
        <f>IF('[2]112 VS-Klassen'!$K6="X","",'[2]112 VS-Klassen'!CE6)</f>
        <v/>
      </c>
      <c r="CE6" s="7" t="str">
        <f>IF('[2]112 VS-Klassen'!$K6="X","",'[2]112 VS-Klassen'!CF6)</f>
        <v/>
      </c>
      <c r="CF6" s="7" t="str">
        <f>IF('[2]112 VS-Klassen'!$K6="X","",'[2]112 VS-Klassen'!CG6)</f>
        <v/>
      </c>
      <c r="CG6" s="7" t="str">
        <f>IF('[2]112 VS-Klassen'!$K6="X","",'[2]112 VS-Klassen'!CH6)</f>
        <v/>
      </c>
      <c r="CH6" s="7" t="str">
        <f>IF('[2]112 VS-Klassen'!$K6="X","",'[2]112 VS-Klassen'!CI6)</f>
        <v/>
      </c>
      <c r="CI6" s="7" t="str">
        <f>IF('[2]112 VS-Klassen'!$K6="X","",'[2]112 VS-Klassen'!CJ6)</f>
        <v/>
      </c>
      <c r="CJ6" s="7" t="str">
        <f>IF('[2]112 VS-Klassen'!$K6="X","",'[2]112 VS-Klassen'!CK6)</f>
        <v/>
      </c>
      <c r="CK6" s="7" t="str">
        <f>IF('[2]112 VS-Klassen'!$K6="X","",'[2]112 VS-Klassen'!CL6)</f>
        <v/>
      </c>
      <c r="CL6" s="7" t="str">
        <f>IF('[2]112 VS-Klassen'!$K6="X","",'[2]112 VS-Klassen'!CM6)</f>
        <v/>
      </c>
      <c r="CM6" s="7" t="str">
        <f>IF('[2]112 VS-Klassen'!$K6="X","",'[2]112 VS-Klassen'!CN6)</f>
        <v/>
      </c>
      <c r="CN6" s="7" t="str">
        <f>IF('[2]112 VS-Klassen'!$K6="X","",'[2]112 VS-Klassen'!CO6)</f>
        <v/>
      </c>
      <c r="CO6" s="7" t="str">
        <f>IF('[2]112 VS-Klassen'!$K6="X","",'[2]112 VS-Klassen'!CP6)</f>
        <v/>
      </c>
      <c r="CP6" s="7" t="str">
        <f>IF('[2]112 VS-Klassen'!$K6="X","",'[2]112 VS-Klassen'!CQ6)</f>
        <v/>
      </c>
      <c r="CQ6" s="7" t="str">
        <f>IF('[2]112 VS-Klassen'!$K6="X","",'[2]112 VS-Klassen'!CR6)</f>
        <v/>
      </c>
      <c r="CR6" s="7" t="str">
        <f>IF('[2]112 VS-Klassen'!$K6="X","",'[2]112 VS-Klassen'!CS6)</f>
        <v/>
      </c>
      <c r="CS6" s="61" t="str">
        <f>IF('[2]112 VS-Klassen'!$K6="X","",'[2]112 VS-Klassen'!CT6)</f>
        <v/>
      </c>
      <c r="CT6" s="62" t="str">
        <f>IF('[2]112 VS-Klassen'!$K6="X","",'[2]112 VS-Klassen'!CU6)</f>
        <v/>
      </c>
      <c r="CU6" s="62" t="str">
        <f>IF('[2]112 VS-Klassen'!$K6="X","",'[2]112 VS-Klassen'!CV6)</f>
        <v/>
      </c>
      <c r="CV6" s="62" t="str">
        <f>IF('[2]112 VS-Klassen'!$K6="X","",'[2]112 VS-Klassen'!CW6)</f>
        <v/>
      </c>
      <c r="CW6" s="62" t="str">
        <f>IF('[2]112 VS-Klassen'!$K6="X","",'[2]112 VS-Klassen'!CX6)</f>
        <v/>
      </c>
      <c r="CX6" s="62" t="str">
        <f>IF('[2]112 VS-Klassen'!$K6="X","",'[2]112 VS-Klassen'!CY6)</f>
        <v/>
      </c>
    </row>
    <row r="7" spans="1:102" x14ac:dyDescent="0.3">
      <c r="A7" s="7" t="str">
        <f>IF('[2]112 VS-Klassen'!$K7="X","",'[2]112 VS-Klassen'!B7)</f>
        <v/>
      </c>
      <c r="B7" s="7" t="str">
        <f>IF('[2]112 VS-Klassen'!$K7="X","",'[2]112 VS-Klassen'!C7)</f>
        <v/>
      </c>
      <c r="C7" s="7" t="str">
        <f>IF('[2]112 VS-Klassen'!$K7="X","",'[2]112 VS-Klassen'!D7)</f>
        <v/>
      </c>
      <c r="D7" s="7" t="str">
        <f>IF('[2]112 VS-Klassen'!$K7="X","",'[2]112 VS-Klassen'!E7)</f>
        <v/>
      </c>
      <c r="E7" s="7" t="str">
        <f>IF('[2]112 VS-Klassen'!$K7="X","",'[2]112 VS-Klassen'!F7)</f>
        <v/>
      </c>
      <c r="F7" s="7" t="str">
        <f>IF('[2]112 VS-Klassen'!$K7="X","",'[2]112 VS-Klassen'!G7)</f>
        <v/>
      </c>
      <c r="G7" s="61" t="str">
        <f>IF('[2]112 VS-Klassen'!$K7="X","",'[2]112 VS-Klassen'!H7)</f>
        <v/>
      </c>
      <c r="H7" s="7" t="str">
        <f>IF('[2]112 VS-Klassen'!$K7="X","",'[2]112 VS-Klassen'!I7)</f>
        <v/>
      </c>
      <c r="I7" s="7" t="str">
        <f>IF('[2]112 VS-Klassen'!$K7="X","",'[2]112 VS-Klassen'!J7)</f>
        <v/>
      </c>
      <c r="J7" s="7" t="str">
        <f>IF('[2]112 VS-Klassen'!$K7="X","",'[2]112 VS-Klassen'!K7)</f>
        <v/>
      </c>
      <c r="K7" s="7" t="str">
        <f>IF('[2]112 VS-Klassen'!$K7="X","",'[2]112 VS-Klassen'!L7)</f>
        <v/>
      </c>
      <c r="L7" s="7" t="str">
        <f>IF('[2]112 VS-Klassen'!$K7="X","",'[2]112 VS-Klassen'!M7)</f>
        <v/>
      </c>
      <c r="M7" s="7" t="str">
        <f>IF('[2]112 VS-Klassen'!$K7="X","",'[2]112 VS-Klassen'!N7)</f>
        <v/>
      </c>
      <c r="N7" s="7" t="str">
        <f>IF('[2]112 VS-Klassen'!$K7="X","",'[2]112 VS-Klassen'!O7)</f>
        <v/>
      </c>
      <c r="O7" s="7" t="str">
        <f>IF('[2]112 VS-Klassen'!$K7="X","",'[2]112 VS-Klassen'!P7)</f>
        <v/>
      </c>
      <c r="P7" s="7" t="str">
        <f>IF('[2]112 VS-Klassen'!$K7="X","",'[2]112 VS-Klassen'!Q7)</f>
        <v/>
      </c>
      <c r="Q7" s="7" t="str">
        <f>IF('[2]112 VS-Klassen'!$K7="X","",'[2]112 VS-Klassen'!R7)</f>
        <v/>
      </c>
      <c r="R7" s="7" t="str">
        <f>IF('[2]112 VS-Klassen'!$K7="X","",'[2]112 VS-Klassen'!S7)</f>
        <v/>
      </c>
      <c r="S7" s="7" t="str">
        <f>IF('[2]112 VS-Klassen'!$K7="X","",'[2]112 VS-Klassen'!T7)</f>
        <v/>
      </c>
      <c r="T7" s="7" t="str">
        <f>IF('[2]112 VS-Klassen'!$K7="X","",'[2]112 VS-Klassen'!U7)</f>
        <v/>
      </c>
      <c r="U7" s="7" t="str">
        <f>IF('[2]112 VS-Klassen'!$K7="X","",'[2]112 VS-Klassen'!V7)</f>
        <v/>
      </c>
      <c r="V7" s="7" t="str">
        <f>IF('[2]112 VS-Klassen'!$K7="X","",'[2]112 VS-Klassen'!W7)</f>
        <v/>
      </c>
      <c r="W7" s="7" t="str">
        <f>IF('[2]112 VS-Klassen'!$K7="X","",'[2]112 VS-Klassen'!X7)</f>
        <v/>
      </c>
      <c r="X7" s="7" t="str">
        <f>IF('[2]112 VS-Klassen'!$K7="X","",'[2]112 VS-Klassen'!Y7)</f>
        <v/>
      </c>
      <c r="Y7" s="7" t="str">
        <f>IF('[2]112 VS-Klassen'!$K7="X","",'[2]112 VS-Klassen'!Z7)</f>
        <v/>
      </c>
      <c r="Z7" s="7" t="str">
        <f>IF('[2]112 VS-Klassen'!$K7="X","",'[2]112 VS-Klassen'!AA7)</f>
        <v/>
      </c>
      <c r="AA7" s="7" t="str">
        <f>IF('[2]112 VS-Klassen'!$K7="X","",'[2]112 VS-Klassen'!AB7)</f>
        <v/>
      </c>
      <c r="AB7" s="7" t="str">
        <f>IF('[2]112 VS-Klassen'!$K7="X","",'[2]112 VS-Klassen'!AC7)</f>
        <v/>
      </c>
      <c r="AC7" s="7" t="str">
        <f>IF('[2]112 VS-Klassen'!$K7="X","",'[2]112 VS-Klassen'!AD7)</f>
        <v/>
      </c>
      <c r="AD7" s="7" t="str">
        <f>IF('[2]112 VS-Klassen'!$K7="X","",'[2]112 VS-Klassen'!AE7)</f>
        <v/>
      </c>
      <c r="AE7" s="7" t="str">
        <f>IF('[2]112 VS-Klassen'!$K7="X","",'[2]112 VS-Klassen'!AF7)</f>
        <v/>
      </c>
      <c r="AF7" s="7" t="str">
        <f>IF('[2]112 VS-Klassen'!$K7="X","",'[2]112 VS-Klassen'!AG7)</f>
        <v/>
      </c>
      <c r="AG7" s="7" t="str">
        <f>IF('[2]112 VS-Klassen'!$K7="X","",'[2]112 VS-Klassen'!AH7)</f>
        <v/>
      </c>
      <c r="AH7" s="7" t="str">
        <f>IF('[2]112 VS-Klassen'!$K7="X","",'[2]112 VS-Klassen'!AI7)</f>
        <v/>
      </c>
      <c r="AI7" s="7" t="str">
        <f>IF('[2]112 VS-Klassen'!$K7="X","",'[2]112 VS-Klassen'!AJ7)</f>
        <v/>
      </c>
      <c r="AJ7" s="7" t="str">
        <f>IF('[2]112 VS-Klassen'!$K7="X","",'[2]112 VS-Klassen'!AK7)</f>
        <v/>
      </c>
      <c r="AK7" s="7" t="str">
        <f>IF('[2]112 VS-Klassen'!$K7="X","",'[2]112 VS-Klassen'!AL7)</f>
        <v/>
      </c>
      <c r="AL7" s="7" t="str">
        <f>IF('[2]112 VS-Klassen'!$K7="X","",'[2]112 VS-Klassen'!AM7)</f>
        <v/>
      </c>
      <c r="AM7" s="7" t="str">
        <f>IF('[2]112 VS-Klassen'!$K7="X","",'[2]112 VS-Klassen'!AN7)</f>
        <v/>
      </c>
      <c r="AN7" s="7" t="str">
        <f>IF('[2]112 VS-Klassen'!$K7="X","",'[2]112 VS-Klassen'!AO7)</f>
        <v/>
      </c>
      <c r="AO7" s="7" t="str">
        <f>IF('[2]112 VS-Klassen'!$K7="X","",'[2]112 VS-Klassen'!AP7)</f>
        <v/>
      </c>
      <c r="AP7" s="7" t="str">
        <f>IF('[2]112 VS-Klassen'!$K7="X","",'[2]112 VS-Klassen'!AQ7)</f>
        <v/>
      </c>
      <c r="AQ7" s="7" t="str">
        <f>IF('[2]112 VS-Klassen'!$K7="X","",'[2]112 VS-Klassen'!AR7)</f>
        <v/>
      </c>
      <c r="AR7" s="7" t="str">
        <f>IF('[2]112 VS-Klassen'!$K7="X","",'[2]112 VS-Klassen'!AS7)</f>
        <v/>
      </c>
      <c r="AS7" s="7" t="str">
        <f>IF('[2]112 VS-Klassen'!$K7="X","",'[2]112 VS-Klassen'!AT7)</f>
        <v/>
      </c>
      <c r="AT7" s="7" t="str">
        <f>IF('[2]112 VS-Klassen'!$K7="X","",'[2]112 VS-Klassen'!AU7)</f>
        <v/>
      </c>
      <c r="AU7" s="7" t="str">
        <f>IF('[2]112 VS-Klassen'!$K7="X","",'[2]112 VS-Klassen'!AV7)</f>
        <v/>
      </c>
      <c r="AV7" s="7" t="str">
        <f>IF('[2]112 VS-Klassen'!$K7="X","",'[2]112 VS-Klassen'!AW7)</f>
        <v/>
      </c>
      <c r="AW7" s="7" t="str">
        <f>IF('[2]112 VS-Klassen'!$K7="X","",'[2]112 VS-Klassen'!AX7)</f>
        <v/>
      </c>
      <c r="AX7" s="7" t="str">
        <f>IF('[2]112 VS-Klassen'!$K7="X","",'[2]112 VS-Klassen'!AY7)</f>
        <v/>
      </c>
      <c r="AY7" s="7" t="str">
        <f>IF('[2]112 VS-Klassen'!$K7="X","",'[2]112 VS-Klassen'!AZ7)</f>
        <v/>
      </c>
      <c r="AZ7" s="7" t="str">
        <f>IF('[2]112 VS-Klassen'!$K7="X","",'[2]112 VS-Klassen'!BA7)</f>
        <v/>
      </c>
      <c r="BA7" s="7" t="str">
        <f>IF('[2]112 VS-Klassen'!$K7="X","",'[2]112 VS-Klassen'!BB7)</f>
        <v/>
      </c>
      <c r="BB7" s="7" t="str">
        <f>IF('[2]112 VS-Klassen'!$K7="X","",'[2]112 VS-Klassen'!BC7)</f>
        <v/>
      </c>
      <c r="BC7" s="7" t="str">
        <f>IF('[2]112 VS-Klassen'!$K7="X","",'[2]112 VS-Klassen'!BD7)</f>
        <v/>
      </c>
      <c r="BD7" s="7" t="str">
        <f>IF('[2]112 VS-Klassen'!$K7="X","",'[2]112 VS-Klassen'!BE7)</f>
        <v/>
      </c>
      <c r="BE7" s="7" t="str">
        <f>IF('[2]112 VS-Klassen'!$K7="X","",'[2]112 VS-Klassen'!BF7)</f>
        <v/>
      </c>
      <c r="BF7" s="7" t="str">
        <f>IF('[2]112 VS-Klassen'!$K7="X","",'[2]112 VS-Klassen'!BG7)</f>
        <v/>
      </c>
      <c r="BG7" s="7" t="str">
        <f>IF('[2]112 VS-Klassen'!$K7="X","",'[2]112 VS-Klassen'!BH7)</f>
        <v/>
      </c>
      <c r="BH7" s="7" t="str">
        <f>IF('[2]112 VS-Klassen'!$K7="X","",'[2]112 VS-Klassen'!BI7)</f>
        <v/>
      </c>
      <c r="BI7" s="7" t="str">
        <f>IF('[2]112 VS-Klassen'!$K7="X","",'[2]112 VS-Klassen'!BJ7)</f>
        <v/>
      </c>
      <c r="BJ7" s="7" t="str">
        <f>IF('[2]112 VS-Klassen'!$K7="X","",'[2]112 VS-Klassen'!BK7)</f>
        <v/>
      </c>
      <c r="BK7" s="7" t="str">
        <f>IF('[2]112 VS-Klassen'!$K7="X","",'[2]112 VS-Klassen'!BL7)</f>
        <v/>
      </c>
      <c r="BL7" s="7" t="str">
        <f>IF('[2]112 VS-Klassen'!$K7="X","",'[2]112 VS-Klassen'!BM7)</f>
        <v/>
      </c>
      <c r="BM7" s="7" t="str">
        <f>IF('[2]112 VS-Klassen'!$K7="X","",'[2]112 VS-Klassen'!BN7)</f>
        <v/>
      </c>
      <c r="BN7" s="7" t="str">
        <f>IF('[2]112 VS-Klassen'!$K7="X","",'[2]112 VS-Klassen'!BO7)</f>
        <v/>
      </c>
      <c r="BO7" s="7" t="str">
        <f>IF('[2]112 VS-Klassen'!$K7="X","",'[2]112 VS-Klassen'!BP7)</f>
        <v/>
      </c>
      <c r="BP7" s="7" t="str">
        <f>IF('[2]112 VS-Klassen'!$K7="X","",'[2]112 VS-Klassen'!BQ7)</f>
        <v/>
      </c>
      <c r="BQ7" s="7" t="str">
        <f>IF('[2]112 VS-Klassen'!$K7="X","",'[2]112 VS-Klassen'!BR7)</f>
        <v/>
      </c>
      <c r="BR7" s="7" t="str">
        <f>IF('[2]112 VS-Klassen'!$K7="X","",'[2]112 VS-Klassen'!BS7)</f>
        <v/>
      </c>
      <c r="BS7" s="7" t="str">
        <f>IF('[2]112 VS-Klassen'!$K7="X","",'[2]112 VS-Klassen'!BT7)</f>
        <v/>
      </c>
      <c r="BT7" s="7" t="str">
        <f>IF('[2]112 VS-Klassen'!$K7="X","",'[2]112 VS-Klassen'!BU7)</f>
        <v/>
      </c>
      <c r="BU7" s="7" t="str">
        <f>IF('[2]112 VS-Klassen'!$K7="X","",'[2]112 VS-Klassen'!BV7)</f>
        <v/>
      </c>
      <c r="BV7" s="7" t="str">
        <f>IF('[2]112 VS-Klassen'!$K7="X","",'[2]112 VS-Klassen'!BW7)</f>
        <v/>
      </c>
      <c r="BW7" s="7" t="str">
        <f>IF('[2]112 VS-Klassen'!$K7="X","",'[2]112 VS-Klassen'!BX7)</f>
        <v/>
      </c>
      <c r="BX7" s="7" t="str">
        <f>IF('[2]112 VS-Klassen'!$K7="X","",'[2]112 VS-Klassen'!BY7)</f>
        <v/>
      </c>
      <c r="BY7" s="7" t="str">
        <f>IF('[2]112 VS-Klassen'!$K7="X","",'[2]112 VS-Klassen'!BZ7)</f>
        <v/>
      </c>
      <c r="BZ7" s="7" t="str">
        <f>IF('[2]112 VS-Klassen'!$K7="X","",'[2]112 VS-Klassen'!CA7)</f>
        <v/>
      </c>
      <c r="CA7" s="7" t="str">
        <f>IF('[2]112 VS-Klassen'!$K7="X","",'[2]112 VS-Klassen'!CB7)</f>
        <v/>
      </c>
      <c r="CB7" s="7" t="str">
        <f>IF('[2]112 VS-Klassen'!$K7="X","",'[2]112 VS-Klassen'!CC7)</f>
        <v/>
      </c>
      <c r="CC7" s="7" t="str">
        <f>IF('[2]112 VS-Klassen'!$K7="X","",'[2]112 VS-Klassen'!CD7)</f>
        <v/>
      </c>
      <c r="CD7" s="7" t="str">
        <f>IF('[2]112 VS-Klassen'!$K7="X","",'[2]112 VS-Klassen'!CE7)</f>
        <v/>
      </c>
      <c r="CE7" s="7" t="str">
        <f>IF('[2]112 VS-Klassen'!$K7="X","",'[2]112 VS-Klassen'!CF7)</f>
        <v/>
      </c>
      <c r="CF7" s="7" t="str">
        <f>IF('[2]112 VS-Klassen'!$K7="X","",'[2]112 VS-Klassen'!CG7)</f>
        <v/>
      </c>
      <c r="CG7" s="7" t="str">
        <f>IF('[2]112 VS-Klassen'!$K7="X","",'[2]112 VS-Klassen'!CH7)</f>
        <v/>
      </c>
      <c r="CH7" s="7" t="str">
        <f>IF('[2]112 VS-Klassen'!$K7="X","",'[2]112 VS-Klassen'!CI7)</f>
        <v/>
      </c>
      <c r="CI7" s="7" t="str">
        <f>IF('[2]112 VS-Klassen'!$K7="X","",'[2]112 VS-Klassen'!CJ7)</f>
        <v/>
      </c>
      <c r="CJ7" s="7" t="str">
        <f>IF('[2]112 VS-Klassen'!$K7="X","",'[2]112 VS-Klassen'!CK7)</f>
        <v/>
      </c>
      <c r="CK7" s="7" t="str">
        <f>IF('[2]112 VS-Klassen'!$K7="X","",'[2]112 VS-Klassen'!CL7)</f>
        <v/>
      </c>
      <c r="CL7" s="7" t="str">
        <f>IF('[2]112 VS-Klassen'!$K7="X","",'[2]112 VS-Klassen'!CM7)</f>
        <v/>
      </c>
      <c r="CM7" s="7" t="str">
        <f>IF('[2]112 VS-Klassen'!$K7="X","",'[2]112 VS-Klassen'!CN7)</f>
        <v/>
      </c>
      <c r="CN7" s="7" t="str">
        <f>IF('[2]112 VS-Klassen'!$K7="X","",'[2]112 VS-Klassen'!CO7)</f>
        <v/>
      </c>
      <c r="CO7" s="7" t="str">
        <f>IF('[2]112 VS-Klassen'!$K7="X","",'[2]112 VS-Klassen'!CP7)</f>
        <v/>
      </c>
      <c r="CP7" s="7" t="str">
        <f>IF('[2]112 VS-Klassen'!$K7="X","",'[2]112 VS-Klassen'!CQ7)</f>
        <v/>
      </c>
      <c r="CQ7" s="7" t="str">
        <f>IF('[2]112 VS-Klassen'!$K7="X","",'[2]112 VS-Klassen'!CR7)</f>
        <v/>
      </c>
      <c r="CR7" s="7" t="str">
        <f>IF('[2]112 VS-Klassen'!$K7="X","",'[2]112 VS-Klassen'!CS7)</f>
        <v/>
      </c>
      <c r="CS7" s="61" t="str">
        <f>IF('[2]112 VS-Klassen'!$K7="X","",'[2]112 VS-Klassen'!CT7)</f>
        <v/>
      </c>
      <c r="CT7" s="62" t="str">
        <f>IF('[2]112 VS-Klassen'!$K7="X","",'[2]112 VS-Klassen'!CU7)</f>
        <v/>
      </c>
      <c r="CU7" s="62" t="str">
        <f>IF('[2]112 VS-Klassen'!$K7="X","",'[2]112 VS-Klassen'!CV7)</f>
        <v/>
      </c>
      <c r="CV7" s="62" t="str">
        <f>IF('[2]112 VS-Klassen'!$K7="X","",'[2]112 VS-Klassen'!CW7)</f>
        <v/>
      </c>
      <c r="CW7" s="62" t="str">
        <f>IF('[2]112 VS-Klassen'!$K7="X","",'[2]112 VS-Klassen'!CX7)</f>
        <v/>
      </c>
      <c r="CX7" s="62" t="str">
        <f>IF('[2]112 VS-Klassen'!$K7="X","",'[2]112 VS-Klassen'!CY7)</f>
        <v/>
      </c>
    </row>
    <row r="8" spans="1:102" x14ac:dyDescent="0.3">
      <c r="A8" s="7" t="str">
        <f>IF('[2]112 VS-Klassen'!$K8="X","",'[2]112 VS-Klassen'!B8)</f>
        <v/>
      </c>
      <c r="B8" s="7" t="str">
        <f>IF('[2]112 VS-Klassen'!$K8="X","",'[2]112 VS-Klassen'!C8)</f>
        <v/>
      </c>
      <c r="C8" s="7" t="str">
        <f>IF('[2]112 VS-Klassen'!$K8="X","",'[2]112 VS-Klassen'!D8)</f>
        <v/>
      </c>
      <c r="D8" s="7" t="str">
        <f>IF('[2]112 VS-Klassen'!$K8="X","",'[2]112 VS-Klassen'!E8)</f>
        <v/>
      </c>
      <c r="E8" s="7" t="str">
        <f>IF('[2]112 VS-Klassen'!$K8="X","",'[2]112 VS-Klassen'!F8)</f>
        <v/>
      </c>
      <c r="F8" s="7" t="str">
        <f>IF('[2]112 VS-Klassen'!$K8="X","",'[2]112 VS-Klassen'!G8)</f>
        <v/>
      </c>
      <c r="G8" s="61" t="str">
        <f>IF('[2]112 VS-Klassen'!$K8="X","",'[2]112 VS-Klassen'!H8)</f>
        <v/>
      </c>
      <c r="H8" s="7" t="str">
        <f>IF('[2]112 VS-Klassen'!$K8="X","",'[2]112 VS-Klassen'!I8)</f>
        <v/>
      </c>
      <c r="I8" s="7" t="str">
        <f>IF('[2]112 VS-Klassen'!$K8="X","",'[2]112 VS-Klassen'!J8)</f>
        <v/>
      </c>
      <c r="J8" s="7" t="str">
        <f>IF('[2]112 VS-Klassen'!$K8="X","",'[2]112 VS-Klassen'!K8)</f>
        <v/>
      </c>
      <c r="K8" s="7" t="str">
        <f>IF('[2]112 VS-Klassen'!$K8="X","",'[2]112 VS-Klassen'!L8)</f>
        <v/>
      </c>
      <c r="L8" s="7" t="str">
        <f>IF('[2]112 VS-Klassen'!$K8="X","",'[2]112 VS-Klassen'!M8)</f>
        <v/>
      </c>
      <c r="M8" s="7" t="str">
        <f>IF('[2]112 VS-Klassen'!$K8="X","",'[2]112 VS-Klassen'!N8)</f>
        <v/>
      </c>
      <c r="N8" s="7" t="str">
        <f>IF('[2]112 VS-Klassen'!$K8="X","",'[2]112 VS-Klassen'!O8)</f>
        <v/>
      </c>
      <c r="O8" s="7" t="str">
        <f>IF('[2]112 VS-Klassen'!$K8="X","",'[2]112 VS-Klassen'!P8)</f>
        <v/>
      </c>
      <c r="P8" s="7" t="str">
        <f>IF('[2]112 VS-Klassen'!$K8="X","",'[2]112 VS-Klassen'!Q8)</f>
        <v/>
      </c>
      <c r="Q8" s="7" t="str">
        <f>IF('[2]112 VS-Klassen'!$K8="X","",'[2]112 VS-Klassen'!R8)</f>
        <v/>
      </c>
      <c r="R8" s="7" t="str">
        <f>IF('[2]112 VS-Klassen'!$K8="X","",'[2]112 VS-Klassen'!S8)</f>
        <v/>
      </c>
      <c r="S8" s="7" t="str">
        <f>IF('[2]112 VS-Klassen'!$K8="X","",'[2]112 VS-Klassen'!T8)</f>
        <v/>
      </c>
      <c r="T8" s="7" t="str">
        <f>IF('[2]112 VS-Klassen'!$K8="X","",'[2]112 VS-Klassen'!U8)</f>
        <v/>
      </c>
      <c r="U8" s="7" t="str">
        <f>IF('[2]112 VS-Klassen'!$K8="X","",'[2]112 VS-Klassen'!V8)</f>
        <v/>
      </c>
      <c r="V8" s="7" t="str">
        <f>IF('[2]112 VS-Klassen'!$K8="X","",'[2]112 VS-Klassen'!W8)</f>
        <v/>
      </c>
      <c r="W8" s="7" t="str">
        <f>IF('[2]112 VS-Klassen'!$K8="X","",'[2]112 VS-Klassen'!X8)</f>
        <v/>
      </c>
      <c r="X8" s="7" t="str">
        <f>IF('[2]112 VS-Klassen'!$K8="X","",'[2]112 VS-Klassen'!Y8)</f>
        <v/>
      </c>
      <c r="Y8" s="7" t="str">
        <f>IF('[2]112 VS-Klassen'!$K8="X","",'[2]112 VS-Klassen'!Z8)</f>
        <v/>
      </c>
      <c r="Z8" s="7" t="str">
        <f>IF('[2]112 VS-Klassen'!$K8="X","",'[2]112 VS-Klassen'!AA8)</f>
        <v/>
      </c>
      <c r="AA8" s="7" t="str">
        <f>IF('[2]112 VS-Klassen'!$K8="X","",'[2]112 VS-Klassen'!AB8)</f>
        <v/>
      </c>
      <c r="AB8" s="7" t="str">
        <f>IF('[2]112 VS-Klassen'!$K8="X","",'[2]112 VS-Klassen'!AC8)</f>
        <v/>
      </c>
      <c r="AC8" s="7" t="str">
        <f>IF('[2]112 VS-Klassen'!$K8="X","",'[2]112 VS-Klassen'!AD8)</f>
        <v/>
      </c>
      <c r="AD8" s="7" t="str">
        <f>IF('[2]112 VS-Klassen'!$K8="X","",'[2]112 VS-Klassen'!AE8)</f>
        <v/>
      </c>
      <c r="AE8" s="7" t="str">
        <f>IF('[2]112 VS-Klassen'!$K8="X","",'[2]112 VS-Klassen'!AF8)</f>
        <v/>
      </c>
      <c r="AF8" s="7" t="str">
        <f>IF('[2]112 VS-Klassen'!$K8="X","",'[2]112 VS-Klassen'!AG8)</f>
        <v/>
      </c>
      <c r="AG8" s="7" t="str">
        <f>IF('[2]112 VS-Klassen'!$K8="X","",'[2]112 VS-Klassen'!AH8)</f>
        <v/>
      </c>
      <c r="AH8" s="7" t="str">
        <f>IF('[2]112 VS-Klassen'!$K8="X","",'[2]112 VS-Klassen'!AI8)</f>
        <v/>
      </c>
      <c r="AI8" s="7" t="str">
        <f>IF('[2]112 VS-Klassen'!$K8="X","",'[2]112 VS-Klassen'!AJ8)</f>
        <v/>
      </c>
      <c r="AJ8" s="7" t="str">
        <f>IF('[2]112 VS-Klassen'!$K8="X","",'[2]112 VS-Klassen'!AK8)</f>
        <v/>
      </c>
      <c r="AK8" s="7" t="str">
        <f>IF('[2]112 VS-Klassen'!$K8="X","",'[2]112 VS-Klassen'!AL8)</f>
        <v/>
      </c>
      <c r="AL8" s="7" t="str">
        <f>IF('[2]112 VS-Klassen'!$K8="X","",'[2]112 VS-Klassen'!AM8)</f>
        <v/>
      </c>
      <c r="AM8" s="7" t="str">
        <f>IF('[2]112 VS-Klassen'!$K8="X","",'[2]112 VS-Klassen'!AN8)</f>
        <v/>
      </c>
      <c r="AN8" s="7" t="str">
        <f>IF('[2]112 VS-Klassen'!$K8="X","",'[2]112 VS-Klassen'!AO8)</f>
        <v/>
      </c>
      <c r="AO8" s="7" t="str">
        <f>IF('[2]112 VS-Klassen'!$K8="X","",'[2]112 VS-Klassen'!AP8)</f>
        <v/>
      </c>
      <c r="AP8" s="7" t="str">
        <f>IF('[2]112 VS-Klassen'!$K8="X","",'[2]112 VS-Klassen'!AQ8)</f>
        <v/>
      </c>
      <c r="AQ8" s="7" t="str">
        <f>IF('[2]112 VS-Klassen'!$K8="X","",'[2]112 VS-Klassen'!AR8)</f>
        <v/>
      </c>
      <c r="AR8" s="7" t="str">
        <f>IF('[2]112 VS-Klassen'!$K8="X","",'[2]112 VS-Klassen'!AS8)</f>
        <v/>
      </c>
      <c r="AS8" s="7" t="str">
        <f>IF('[2]112 VS-Klassen'!$K8="X","",'[2]112 VS-Klassen'!AT8)</f>
        <v/>
      </c>
      <c r="AT8" s="7" t="str">
        <f>IF('[2]112 VS-Klassen'!$K8="X","",'[2]112 VS-Klassen'!AU8)</f>
        <v/>
      </c>
      <c r="AU8" s="7" t="str">
        <f>IF('[2]112 VS-Klassen'!$K8="X","",'[2]112 VS-Klassen'!AV8)</f>
        <v/>
      </c>
      <c r="AV8" s="7" t="str">
        <f>IF('[2]112 VS-Klassen'!$K8="X","",'[2]112 VS-Klassen'!AW8)</f>
        <v/>
      </c>
      <c r="AW8" s="7" t="str">
        <f>IF('[2]112 VS-Klassen'!$K8="X","",'[2]112 VS-Klassen'!AX8)</f>
        <v/>
      </c>
      <c r="AX8" s="7" t="str">
        <f>IF('[2]112 VS-Klassen'!$K8="X","",'[2]112 VS-Klassen'!AY8)</f>
        <v/>
      </c>
      <c r="AY8" s="7" t="str">
        <f>IF('[2]112 VS-Klassen'!$K8="X","",'[2]112 VS-Klassen'!AZ8)</f>
        <v/>
      </c>
      <c r="AZ8" s="7" t="str">
        <f>IF('[2]112 VS-Klassen'!$K8="X","",'[2]112 VS-Klassen'!BA8)</f>
        <v/>
      </c>
      <c r="BA8" s="7" t="str">
        <f>IF('[2]112 VS-Klassen'!$K8="X","",'[2]112 VS-Klassen'!BB8)</f>
        <v/>
      </c>
      <c r="BB8" s="7" t="str">
        <f>IF('[2]112 VS-Klassen'!$K8="X","",'[2]112 VS-Klassen'!BC8)</f>
        <v/>
      </c>
      <c r="BC8" s="7" t="str">
        <f>IF('[2]112 VS-Klassen'!$K8="X","",'[2]112 VS-Klassen'!BD8)</f>
        <v/>
      </c>
      <c r="BD8" s="7" t="str">
        <f>IF('[2]112 VS-Klassen'!$K8="X","",'[2]112 VS-Klassen'!BE8)</f>
        <v/>
      </c>
      <c r="BE8" s="7" t="str">
        <f>IF('[2]112 VS-Klassen'!$K8="X","",'[2]112 VS-Klassen'!BF8)</f>
        <v/>
      </c>
      <c r="BF8" s="7" t="str">
        <f>IF('[2]112 VS-Klassen'!$K8="X","",'[2]112 VS-Klassen'!BG8)</f>
        <v/>
      </c>
      <c r="BG8" s="7" t="str">
        <f>IF('[2]112 VS-Klassen'!$K8="X","",'[2]112 VS-Klassen'!BH8)</f>
        <v/>
      </c>
      <c r="BH8" s="7" t="str">
        <f>IF('[2]112 VS-Klassen'!$K8="X","",'[2]112 VS-Klassen'!BI8)</f>
        <v/>
      </c>
      <c r="BI8" s="7" t="str">
        <f>IF('[2]112 VS-Klassen'!$K8="X","",'[2]112 VS-Klassen'!BJ8)</f>
        <v/>
      </c>
      <c r="BJ8" s="7" t="str">
        <f>IF('[2]112 VS-Klassen'!$K8="X","",'[2]112 VS-Klassen'!BK8)</f>
        <v/>
      </c>
      <c r="BK8" s="7" t="str">
        <f>IF('[2]112 VS-Klassen'!$K8="X","",'[2]112 VS-Klassen'!BL8)</f>
        <v/>
      </c>
      <c r="BL8" s="7" t="str">
        <f>IF('[2]112 VS-Klassen'!$K8="X","",'[2]112 VS-Klassen'!BM8)</f>
        <v/>
      </c>
      <c r="BM8" s="7" t="str">
        <f>IF('[2]112 VS-Klassen'!$K8="X","",'[2]112 VS-Klassen'!BN8)</f>
        <v/>
      </c>
      <c r="BN8" s="7" t="str">
        <f>IF('[2]112 VS-Klassen'!$K8="X","",'[2]112 VS-Klassen'!BO8)</f>
        <v/>
      </c>
      <c r="BO8" s="7" t="str">
        <f>IF('[2]112 VS-Klassen'!$K8="X","",'[2]112 VS-Klassen'!BP8)</f>
        <v/>
      </c>
      <c r="BP8" s="7" t="str">
        <f>IF('[2]112 VS-Klassen'!$K8="X","",'[2]112 VS-Klassen'!BQ8)</f>
        <v/>
      </c>
      <c r="BQ8" s="7" t="str">
        <f>IF('[2]112 VS-Klassen'!$K8="X","",'[2]112 VS-Klassen'!BR8)</f>
        <v/>
      </c>
      <c r="BR8" s="7" t="str">
        <f>IF('[2]112 VS-Klassen'!$K8="X","",'[2]112 VS-Klassen'!BS8)</f>
        <v/>
      </c>
      <c r="BS8" s="7" t="str">
        <f>IF('[2]112 VS-Klassen'!$K8="X","",'[2]112 VS-Klassen'!BT8)</f>
        <v/>
      </c>
      <c r="BT8" s="7" t="str">
        <f>IF('[2]112 VS-Klassen'!$K8="X","",'[2]112 VS-Klassen'!BU8)</f>
        <v/>
      </c>
      <c r="BU8" s="7" t="str">
        <f>IF('[2]112 VS-Klassen'!$K8="X","",'[2]112 VS-Klassen'!BV8)</f>
        <v/>
      </c>
      <c r="BV8" s="7" t="str">
        <f>IF('[2]112 VS-Klassen'!$K8="X","",'[2]112 VS-Klassen'!BW8)</f>
        <v/>
      </c>
      <c r="BW8" s="7" t="str">
        <f>IF('[2]112 VS-Klassen'!$K8="X","",'[2]112 VS-Klassen'!BX8)</f>
        <v/>
      </c>
      <c r="BX8" s="7" t="str">
        <f>IF('[2]112 VS-Klassen'!$K8="X","",'[2]112 VS-Klassen'!BY8)</f>
        <v/>
      </c>
      <c r="BY8" s="7" t="str">
        <f>IF('[2]112 VS-Klassen'!$K8="X","",'[2]112 VS-Klassen'!BZ8)</f>
        <v/>
      </c>
      <c r="BZ8" s="7" t="str">
        <f>IF('[2]112 VS-Klassen'!$K8="X","",'[2]112 VS-Klassen'!CA8)</f>
        <v/>
      </c>
      <c r="CA8" s="7" t="str">
        <f>IF('[2]112 VS-Klassen'!$K8="X","",'[2]112 VS-Klassen'!CB8)</f>
        <v/>
      </c>
      <c r="CB8" s="7" t="str">
        <f>IF('[2]112 VS-Klassen'!$K8="X","",'[2]112 VS-Klassen'!CC8)</f>
        <v/>
      </c>
      <c r="CC8" s="7" t="str">
        <f>IF('[2]112 VS-Klassen'!$K8="X","",'[2]112 VS-Klassen'!CD8)</f>
        <v/>
      </c>
      <c r="CD8" s="7" t="str">
        <f>IF('[2]112 VS-Klassen'!$K8="X","",'[2]112 VS-Klassen'!CE8)</f>
        <v/>
      </c>
      <c r="CE8" s="7" t="str">
        <f>IF('[2]112 VS-Klassen'!$K8="X","",'[2]112 VS-Klassen'!CF8)</f>
        <v/>
      </c>
      <c r="CF8" s="7" t="str">
        <f>IF('[2]112 VS-Klassen'!$K8="X","",'[2]112 VS-Klassen'!CG8)</f>
        <v/>
      </c>
      <c r="CG8" s="7" t="str">
        <f>IF('[2]112 VS-Klassen'!$K8="X","",'[2]112 VS-Klassen'!CH8)</f>
        <v/>
      </c>
      <c r="CH8" s="7" t="str">
        <f>IF('[2]112 VS-Klassen'!$K8="X","",'[2]112 VS-Klassen'!CI8)</f>
        <v/>
      </c>
      <c r="CI8" s="7" t="str">
        <f>IF('[2]112 VS-Klassen'!$K8="X","",'[2]112 VS-Klassen'!CJ8)</f>
        <v/>
      </c>
      <c r="CJ8" s="7" t="str">
        <f>IF('[2]112 VS-Klassen'!$K8="X","",'[2]112 VS-Klassen'!CK8)</f>
        <v/>
      </c>
      <c r="CK8" s="7" t="str">
        <f>IF('[2]112 VS-Klassen'!$K8="X","",'[2]112 VS-Klassen'!CL8)</f>
        <v/>
      </c>
      <c r="CL8" s="7" t="str">
        <f>IF('[2]112 VS-Klassen'!$K8="X","",'[2]112 VS-Klassen'!CM8)</f>
        <v/>
      </c>
      <c r="CM8" s="7" t="str">
        <f>IF('[2]112 VS-Klassen'!$K8="X","",'[2]112 VS-Klassen'!CN8)</f>
        <v/>
      </c>
      <c r="CN8" s="7" t="str">
        <f>IF('[2]112 VS-Klassen'!$K8="X","",'[2]112 VS-Klassen'!CO8)</f>
        <v/>
      </c>
      <c r="CO8" s="7" t="str">
        <f>IF('[2]112 VS-Klassen'!$K8="X","",'[2]112 VS-Klassen'!CP8)</f>
        <v/>
      </c>
      <c r="CP8" s="7" t="str">
        <f>IF('[2]112 VS-Klassen'!$K8="X","",'[2]112 VS-Klassen'!CQ8)</f>
        <v/>
      </c>
      <c r="CQ8" s="7" t="str">
        <f>IF('[2]112 VS-Klassen'!$K8="X","",'[2]112 VS-Klassen'!CR8)</f>
        <v/>
      </c>
      <c r="CR8" s="7" t="str">
        <f>IF('[2]112 VS-Klassen'!$K8="X","",'[2]112 VS-Klassen'!CS8)</f>
        <v/>
      </c>
      <c r="CS8" s="61" t="str">
        <f>IF('[2]112 VS-Klassen'!$K8="X","",'[2]112 VS-Klassen'!CT8)</f>
        <v/>
      </c>
      <c r="CT8" s="62" t="str">
        <f>IF('[2]112 VS-Klassen'!$K8="X","",'[2]112 VS-Klassen'!CU8)</f>
        <v/>
      </c>
      <c r="CU8" s="62" t="str">
        <f>IF('[2]112 VS-Klassen'!$K8="X","",'[2]112 VS-Klassen'!CV8)</f>
        <v/>
      </c>
      <c r="CV8" s="62" t="str">
        <f>IF('[2]112 VS-Klassen'!$K8="X","",'[2]112 VS-Klassen'!CW8)</f>
        <v/>
      </c>
      <c r="CW8" s="62" t="str">
        <f>IF('[2]112 VS-Klassen'!$K8="X","",'[2]112 VS-Klassen'!CX8)</f>
        <v/>
      </c>
      <c r="CX8" s="62" t="str">
        <f>IF('[2]112 VS-Klassen'!$K8="X","",'[2]112 VS-Klassen'!CY8)</f>
        <v/>
      </c>
    </row>
    <row r="9" spans="1:102" x14ac:dyDescent="0.3">
      <c r="A9" s="7" t="str">
        <f>IF('[2]112 VS-Klassen'!$K9="X","",'[2]112 VS-Klassen'!B9)</f>
        <v/>
      </c>
      <c r="B9" s="7" t="str">
        <f>IF('[2]112 VS-Klassen'!$K9="X","",'[2]112 VS-Klassen'!C9)</f>
        <v/>
      </c>
      <c r="C9" s="7" t="str">
        <f>IF('[2]112 VS-Klassen'!$K9="X","",'[2]112 VS-Klassen'!D9)</f>
        <v/>
      </c>
      <c r="D9" s="7" t="str">
        <f>IF('[2]112 VS-Klassen'!$K9="X","",'[2]112 VS-Klassen'!E9)</f>
        <v/>
      </c>
      <c r="E9" s="7" t="str">
        <f>IF('[2]112 VS-Klassen'!$K9="X","",'[2]112 VS-Klassen'!F9)</f>
        <v/>
      </c>
      <c r="F9" s="7" t="str">
        <f>IF('[2]112 VS-Klassen'!$K9="X","",'[2]112 VS-Klassen'!G9)</f>
        <v/>
      </c>
      <c r="G9" s="61" t="str">
        <f>IF('[2]112 VS-Klassen'!$K9="X","",'[2]112 VS-Klassen'!H9)</f>
        <v/>
      </c>
      <c r="H9" s="7" t="str">
        <f>IF('[2]112 VS-Klassen'!$K9="X","",'[2]112 VS-Klassen'!I9)</f>
        <v/>
      </c>
      <c r="I9" s="7" t="str">
        <f>IF('[2]112 VS-Klassen'!$K9="X","",'[2]112 VS-Klassen'!J9)</f>
        <v/>
      </c>
      <c r="J9" s="7" t="str">
        <f>IF('[2]112 VS-Klassen'!$K9="X","",'[2]112 VS-Klassen'!K9)</f>
        <v/>
      </c>
      <c r="K9" s="7" t="str">
        <f>IF('[2]112 VS-Klassen'!$K9="X","",'[2]112 VS-Klassen'!L9)</f>
        <v/>
      </c>
      <c r="L9" s="7" t="str">
        <f>IF('[2]112 VS-Klassen'!$K9="X","",'[2]112 VS-Klassen'!M9)</f>
        <v/>
      </c>
      <c r="M9" s="7" t="str">
        <f>IF('[2]112 VS-Klassen'!$K9="X","",'[2]112 VS-Klassen'!N9)</f>
        <v/>
      </c>
      <c r="N9" s="7" t="str">
        <f>IF('[2]112 VS-Klassen'!$K9="X","",'[2]112 VS-Klassen'!O9)</f>
        <v/>
      </c>
      <c r="O9" s="7" t="str">
        <f>IF('[2]112 VS-Klassen'!$K9="X","",'[2]112 VS-Klassen'!P9)</f>
        <v/>
      </c>
      <c r="P9" s="7" t="str">
        <f>IF('[2]112 VS-Klassen'!$K9="X","",'[2]112 VS-Klassen'!Q9)</f>
        <v/>
      </c>
      <c r="Q9" s="7" t="str">
        <f>IF('[2]112 VS-Klassen'!$K9="X","",'[2]112 VS-Klassen'!R9)</f>
        <v/>
      </c>
      <c r="R9" s="7" t="str">
        <f>IF('[2]112 VS-Klassen'!$K9="X","",'[2]112 VS-Klassen'!S9)</f>
        <v/>
      </c>
      <c r="S9" s="7" t="str">
        <f>IF('[2]112 VS-Klassen'!$K9="X","",'[2]112 VS-Klassen'!T9)</f>
        <v/>
      </c>
      <c r="T9" s="7" t="str">
        <f>IF('[2]112 VS-Klassen'!$K9="X","",'[2]112 VS-Klassen'!U9)</f>
        <v/>
      </c>
      <c r="U9" s="7" t="str">
        <f>IF('[2]112 VS-Klassen'!$K9="X","",'[2]112 VS-Klassen'!V9)</f>
        <v/>
      </c>
      <c r="V9" s="7" t="str">
        <f>IF('[2]112 VS-Klassen'!$K9="X","",'[2]112 VS-Klassen'!W9)</f>
        <v/>
      </c>
      <c r="W9" s="7" t="str">
        <f>IF('[2]112 VS-Klassen'!$K9="X","",'[2]112 VS-Klassen'!X9)</f>
        <v/>
      </c>
      <c r="X9" s="7" t="str">
        <f>IF('[2]112 VS-Klassen'!$K9="X","",'[2]112 VS-Klassen'!Y9)</f>
        <v/>
      </c>
      <c r="Y9" s="7" t="str">
        <f>IF('[2]112 VS-Klassen'!$K9="X","",'[2]112 VS-Klassen'!Z9)</f>
        <v/>
      </c>
      <c r="Z9" s="7" t="str">
        <f>IF('[2]112 VS-Klassen'!$K9="X","",'[2]112 VS-Klassen'!AA9)</f>
        <v/>
      </c>
      <c r="AA9" s="7" t="str">
        <f>IF('[2]112 VS-Klassen'!$K9="X","",'[2]112 VS-Klassen'!AB9)</f>
        <v/>
      </c>
      <c r="AB9" s="7" t="str">
        <f>IF('[2]112 VS-Klassen'!$K9="X","",'[2]112 VS-Klassen'!AC9)</f>
        <v/>
      </c>
      <c r="AC9" s="7" t="str">
        <f>IF('[2]112 VS-Klassen'!$K9="X","",'[2]112 VS-Klassen'!AD9)</f>
        <v/>
      </c>
      <c r="AD9" s="7" t="str">
        <f>IF('[2]112 VS-Klassen'!$K9="X","",'[2]112 VS-Klassen'!AE9)</f>
        <v/>
      </c>
      <c r="AE9" s="7" t="str">
        <f>IF('[2]112 VS-Klassen'!$K9="X","",'[2]112 VS-Klassen'!AF9)</f>
        <v/>
      </c>
      <c r="AF9" s="7" t="str">
        <f>IF('[2]112 VS-Klassen'!$K9="X","",'[2]112 VS-Klassen'!AG9)</f>
        <v/>
      </c>
      <c r="AG9" s="7" t="str">
        <f>IF('[2]112 VS-Klassen'!$K9="X","",'[2]112 VS-Klassen'!AH9)</f>
        <v/>
      </c>
      <c r="AH9" s="7" t="str">
        <f>IF('[2]112 VS-Klassen'!$K9="X","",'[2]112 VS-Klassen'!AI9)</f>
        <v/>
      </c>
      <c r="AI9" s="7" t="str">
        <f>IF('[2]112 VS-Klassen'!$K9="X","",'[2]112 VS-Klassen'!AJ9)</f>
        <v/>
      </c>
      <c r="AJ9" s="7" t="str">
        <f>IF('[2]112 VS-Klassen'!$K9="X","",'[2]112 VS-Klassen'!AK9)</f>
        <v/>
      </c>
      <c r="AK9" s="7" t="str">
        <f>IF('[2]112 VS-Klassen'!$K9="X","",'[2]112 VS-Klassen'!AL9)</f>
        <v/>
      </c>
      <c r="AL9" s="7" t="str">
        <f>IF('[2]112 VS-Klassen'!$K9="X","",'[2]112 VS-Klassen'!AM9)</f>
        <v/>
      </c>
      <c r="AM9" s="7" t="str">
        <f>IF('[2]112 VS-Klassen'!$K9="X","",'[2]112 VS-Klassen'!AN9)</f>
        <v/>
      </c>
      <c r="AN9" s="7" t="str">
        <f>IF('[2]112 VS-Klassen'!$K9="X","",'[2]112 VS-Klassen'!AO9)</f>
        <v/>
      </c>
      <c r="AO9" s="7" t="str">
        <f>IF('[2]112 VS-Klassen'!$K9="X","",'[2]112 VS-Klassen'!AP9)</f>
        <v/>
      </c>
      <c r="AP9" s="7" t="str">
        <f>IF('[2]112 VS-Klassen'!$K9="X","",'[2]112 VS-Klassen'!AQ9)</f>
        <v/>
      </c>
      <c r="AQ9" s="7" t="str">
        <f>IF('[2]112 VS-Klassen'!$K9="X","",'[2]112 VS-Klassen'!AR9)</f>
        <v/>
      </c>
      <c r="AR9" s="7" t="str">
        <f>IF('[2]112 VS-Klassen'!$K9="X","",'[2]112 VS-Klassen'!AS9)</f>
        <v/>
      </c>
      <c r="AS9" s="7" t="str">
        <f>IF('[2]112 VS-Klassen'!$K9="X","",'[2]112 VS-Klassen'!AT9)</f>
        <v/>
      </c>
      <c r="AT9" s="7" t="str">
        <f>IF('[2]112 VS-Klassen'!$K9="X","",'[2]112 VS-Klassen'!AU9)</f>
        <v/>
      </c>
      <c r="AU9" s="7" t="str">
        <f>IF('[2]112 VS-Klassen'!$K9="X","",'[2]112 VS-Klassen'!AV9)</f>
        <v/>
      </c>
      <c r="AV9" s="7" t="str">
        <f>IF('[2]112 VS-Klassen'!$K9="X","",'[2]112 VS-Klassen'!AW9)</f>
        <v/>
      </c>
      <c r="AW9" s="7" t="str">
        <f>IF('[2]112 VS-Klassen'!$K9="X","",'[2]112 VS-Klassen'!AX9)</f>
        <v/>
      </c>
      <c r="AX9" s="7" t="str">
        <f>IF('[2]112 VS-Klassen'!$K9="X","",'[2]112 VS-Klassen'!AY9)</f>
        <v/>
      </c>
      <c r="AY9" s="7" t="str">
        <f>IF('[2]112 VS-Klassen'!$K9="X","",'[2]112 VS-Klassen'!AZ9)</f>
        <v/>
      </c>
      <c r="AZ9" s="7" t="str">
        <f>IF('[2]112 VS-Klassen'!$K9="X","",'[2]112 VS-Klassen'!BA9)</f>
        <v/>
      </c>
      <c r="BA9" s="7" t="str">
        <f>IF('[2]112 VS-Klassen'!$K9="X","",'[2]112 VS-Klassen'!BB9)</f>
        <v/>
      </c>
      <c r="BB9" s="7" t="str">
        <f>IF('[2]112 VS-Klassen'!$K9="X","",'[2]112 VS-Klassen'!BC9)</f>
        <v/>
      </c>
      <c r="BC9" s="7" t="str">
        <f>IF('[2]112 VS-Klassen'!$K9="X","",'[2]112 VS-Klassen'!BD9)</f>
        <v/>
      </c>
      <c r="BD9" s="7" t="str">
        <f>IF('[2]112 VS-Klassen'!$K9="X","",'[2]112 VS-Klassen'!BE9)</f>
        <v/>
      </c>
      <c r="BE9" s="7" t="str">
        <f>IF('[2]112 VS-Klassen'!$K9="X","",'[2]112 VS-Klassen'!BF9)</f>
        <v/>
      </c>
      <c r="BF9" s="7" t="str">
        <f>IF('[2]112 VS-Klassen'!$K9="X","",'[2]112 VS-Klassen'!BG9)</f>
        <v/>
      </c>
      <c r="BG9" s="7" t="str">
        <f>IF('[2]112 VS-Klassen'!$K9="X","",'[2]112 VS-Klassen'!BH9)</f>
        <v/>
      </c>
      <c r="BH9" s="7" t="str">
        <f>IF('[2]112 VS-Klassen'!$K9="X","",'[2]112 VS-Klassen'!BI9)</f>
        <v/>
      </c>
      <c r="BI9" s="7" t="str">
        <f>IF('[2]112 VS-Klassen'!$K9="X","",'[2]112 VS-Klassen'!BJ9)</f>
        <v/>
      </c>
      <c r="BJ9" s="7" t="str">
        <f>IF('[2]112 VS-Klassen'!$K9="X","",'[2]112 VS-Klassen'!BK9)</f>
        <v/>
      </c>
      <c r="BK9" s="7" t="str">
        <f>IF('[2]112 VS-Klassen'!$K9="X","",'[2]112 VS-Klassen'!BL9)</f>
        <v/>
      </c>
      <c r="BL9" s="7" t="str">
        <f>IF('[2]112 VS-Klassen'!$K9="X","",'[2]112 VS-Klassen'!BM9)</f>
        <v/>
      </c>
      <c r="BM9" s="7" t="str">
        <f>IF('[2]112 VS-Klassen'!$K9="X","",'[2]112 VS-Klassen'!BN9)</f>
        <v/>
      </c>
      <c r="BN9" s="7" t="str">
        <f>IF('[2]112 VS-Klassen'!$K9="X","",'[2]112 VS-Klassen'!BO9)</f>
        <v/>
      </c>
      <c r="BO9" s="7" t="str">
        <f>IF('[2]112 VS-Klassen'!$K9="X","",'[2]112 VS-Klassen'!BP9)</f>
        <v/>
      </c>
      <c r="BP9" s="7" t="str">
        <f>IF('[2]112 VS-Klassen'!$K9="X","",'[2]112 VS-Klassen'!BQ9)</f>
        <v/>
      </c>
      <c r="BQ9" s="7" t="str">
        <f>IF('[2]112 VS-Klassen'!$K9="X","",'[2]112 VS-Klassen'!BR9)</f>
        <v/>
      </c>
      <c r="BR9" s="7" t="str">
        <f>IF('[2]112 VS-Klassen'!$K9="X","",'[2]112 VS-Klassen'!BS9)</f>
        <v/>
      </c>
      <c r="BS9" s="7" t="str">
        <f>IF('[2]112 VS-Klassen'!$K9="X","",'[2]112 VS-Klassen'!BT9)</f>
        <v/>
      </c>
      <c r="BT9" s="7" t="str">
        <f>IF('[2]112 VS-Klassen'!$K9="X","",'[2]112 VS-Klassen'!BU9)</f>
        <v/>
      </c>
      <c r="BU9" s="7" t="str">
        <f>IF('[2]112 VS-Klassen'!$K9="X","",'[2]112 VS-Klassen'!BV9)</f>
        <v/>
      </c>
      <c r="BV9" s="7" t="str">
        <f>IF('[2]112 VS-Klassen'!$K9="X","",'[2]112 VS-Klassen'!BW9)</f>
        <v/>
      </c>
      <c r="BW9" s="7" t="str">
        <f>IF('[2]112 VS-Klassen'!$K9="X","",'[2]112 VS-Klassen'!BX9)</f>
        <v/>
      </c>
      <c r="BX9" s="7" t="str">
        <f>IF('[2]112 VS-Klassen'!$K9="X","",'[2]112 VS-Klassen'!BY9)</f>
        <v/>
      </c>
      <c r="BY9" s="7" t="str">
        <f>IF('[2]112 VS-Klassen'!$K9="X","",'[2]112 VS-Klassen'!BZ9)</f>
        <v/>
      </c>
      <c r="BZ9" s="7" t="str">
        <f>IF('[2]112 VS-Klassen'!$K9="X","",'[2]112 VS-Klassen'!CA9)</f>
        <v/>
      </c>
      <c r="CA9" s="7" t="str">
        <f>IF('[2]112 VS-Klassen'!$K9="X","",'[2]112 VS-Klassen'!CB9)</f>
        <v/>
      </c>
      <c r="CB9" s="7" t="str">
        <f>IF('[2]112 VS-Klassen'!$K9="X","",'[2]112 VS-Klassen'!CC9)</f>
        <v/>
      </c>
      <c r="CC9" s="7" t="str">
        <f>IF('[2]112 VS-Klassen'!$K9="X","",'[2]112 VS-Klassen'!CD9)</f>
        <v/>
      </c>
      <c r="CD9" s="7" t="str">
        <f>IF('[2]112 VS-Klassen'!$K9="X","",'[2]112 VS-Klassen'!CE9)</f>
        <v/>
      </c>
      <c r="CE9" s="7" t="str">
        <f>IF('[2]112 VS-Klassen'!$K9="X","",'[2]112 VS-Klassen'!CF9)</f>
        <v/>
      </c>
      <c r="CF9" s="7" t="str">
        <f>IF('[2]112 VS-Klassen'!$K9="X","",'[2]112 VS-Klassen'!CG9)</f>
        <v/>
      </c>
      <c r="CG9" s="7" t="str">
        <f>IF('[2]112 VS-Klassen'!$K9="X","",'[2]112 VS-Klassen'!CH9)</f>
        <v/>
      </c>
      <c r="CH9" s="7" t="str">
        <f>IF('[2]112 VS-Klassen'!$K9="X","",'[2]112 VS-Klassen'!CI9)</f>
        <v/>
      </c>
      <c r="CI9" s="7" t="str">
        <f>IF('[2]112 VS-Klassen'!$K9="X","",'[2]112 VS-Klassen'!CJ9)</f>
        <v/>
      </c>
      <c r="CJ9" s="7" t="str">
        <f>IF('[2]112 VS-Klassen'!$K9="X","",'[2]112 VS-Klassen'!CK9)</f>
        <v/>
      </c>
      <c r="CK9" s="7" t="str">
        <f>IF('[2]112 VS-Klassen'!$K9="X","",'[2]112 VS-Klassen'!CL9)</f>
        <v/>
      </c>
      <c r="CL9" s="7" t="str">
        <f>IF('[2]112 VS-Klassen'!$K9="X","",'[2]112 VS-Klassen'!CM9)</f>
        <v/>
      </c>
      <c r="CM9" s="7" t="str">
        <f>IF('[2]112 VS-Klassen'!$K9="X","",'[2]112 VS-Klassen'!CN9)</f>
        <v/>
      </c>
      <c r="CN9" s="7" t="str">
        <f>IF('[2]112 VS-Klassen'!$K9="X","",'[2]112 VS-Klassen'!CO9)</f>
        <v/>
      </c>
      <c r="CO9" s="7" t="str">
        <f>IF('[2]112 VS-Klassen'!$K9="X","",'[2]112 VS-Klassen'!CP9)</f>
        <v/>
      </c>
      <c r="CP9" s="7" t="str">
        <f>IF('[2]112 VS-Klassen'!$K9="X","",'[2]112 VS-Klassen'!CQ9)</f>
        <v/>
      </c>
      <c r="CQ9" s="7" t="str">
        <f>IF('[2]112 VS-Klassen'!$K9="X","",'[2]112 VS-Klassen'!CR9)</f>
        <v/>
      </c>
      <c r="CR9" s="7" t="str">
        <f>IF('[2]112 VS-Klassen'!$K9="X","",'[2]112 VS-Klassen'!CS9)</f>
        <v/>
      </c>
      <c r="CS9" s="61" t="str">
        <f>IF('[2]112 VS-Klassen'!$K9="X","",'[2]112 VS-Klassen'!CT9)</f>
        <v/>
      </c>
      <c r="CT9" s="62" t="str">
        <f>IF('[2]112 VS-Klassen'!$K9="X","",'[2]112 VS-Klassen'!CU9)</f>
        <v/>
      </c>
      <c r="CU9" s="62" t="str">
        <f>IF('[2]112 VS-Klassen'!$K9="X","",'[2]112 VS-Klassen'!CV9)</f>
        <v/>
      </c>
      <c r="CV9" s="62" t="str">
        <f>IF('[2]112 VS-Klassen'!$K9="X","",'[2]112 VS-Klassen'!CW9)</f>
        <v/>
      </c>
      <c r="CW9" s="62" t="str">
        <f>IF('[2]112 VS-Klassen'!$K9="X","",'[2]112 VS-Klassen'!CX9)</f>
        <v/>
      </c>
      <c r="CX9" s="62" t="str">
        <f>IF('[2]112 VS-Klassen'!$K9="X","",'[2]112 VS-Klassen'!CY9)</f>
        <v/>
      </c>
    </row>
    <row r="10" spans="1:102" x14ac:dyDescent="0.3">
      <c r="A10" s="7" t="str">
        <f>IF('[2]112 VS-Klassen'!$K10="X","",'[2]112 VS-Klassen'!B10)</f>
        <v/>
      </c>
      <c r="B10" s="7" t="str">
        <f>IF('[2]112 VS-Klassen'!$K10="X","",'[2]112 VS-Klassen'!C10)</f>
        <v/>
      </c>
      <c r="C10" s="7" t="str">
        <f>IF('[2]112 VS-Klassen'!$K10="X","",'[2]112 VS-Klassen'!D10)</f>
        <v/>
      </c>
      <c r="D10" s="7" t="str">
        <f>IF('[2]112 VS-Klassen'!$K10="X","",'[2]112 VS-Klassen'!E10)</f>
        <v/>
      </c>
      <c r="E10" s="7" t="str">
        <f>IF('[2]112 VS-Klassen'!$K10="X","",'[2]112 VS-Klassen'!F10)</f>
        <v/>
      </c>
      <c r="F10" s="7" t="str">
        <f>IF('[2]112 VS-Klassen'!$K10="X","",'[2]112 VS-Klassen'!G10)</f>
        <v/>
      </c>
      <c r="G10" s="61" t="str">
        <f>IF('[2]112 VS-Klassen'!$K10="X","",'[2]112 VS-Klassen'!H10)</f>
        <v/>
      </c>
      <c r="H10" s="7" t="str">
        <f>IF('[2]112 VS-Klassen'!$K10="X","",'[2]112 VS-Klassen'!I10)</f>
        <v/>
      </c>
      <c r="I10" s="7" t="str">
        <f>IF('[2]112 VS-Klassen'!$K10="X","",'[2]112 VS-Klassen'!J10)</f>
        <v/>
      </c>
      <c r="J10" s="7" t="str">
        <f>IF('[2]112 VS-Klassen'!$K10="X","",'[2]112 VS-Klassen'!K10)</f>
        <v/>
      </c>
      <c r="K10" s="7" t="str">
        <f>IF('[2]112 VS-Klassen'!$K10="X","",'[2]112 VS-Klassen'!L10)</f>
        <v/>
      </c>
      <c r="L10" s="7" t="str">
        <f>IF('[2]112 VS-Klassen'!$K10="X","",'[2]112 VS-Klassen'!M10)</f>
        <v/>
      </c>
      <c r="M10" s="7" t="str">
        <f>IF('[2]112 VS-Klassen'!$K10="X","",'[2]112 VS-Klassen'!N10)</f>
        <v/>
      </c>
      <c r="N10" s="7" t="str">
        <f>IF('[2]112 VS-Klassen'!$K10="X","",'[2]112 VS-Klassen'!O10)</f>
        <v/>
      </c>
      <c r="O10" s="7" t="str">
        <f>IF('[2]112 VS-Klassen'!$K10="X","",'[2]112 VS-Klassen'!P10)</f>
        <v/>
      </c>
      <c r="P10" s="7" t="str">
        <f>IF('[2]112 VS-Klassen'!$K10="X","",'[2]112 VS-Klassen'!Q10)</f>
        <v/>
      </c>
      <c r="Q10" s="7" t="str">
        <f>IF('[2]112 VS-Klassen'!$K10="X","",'[2]112 VS-Klassen'!R10)</f>
        <v/>
      </c>
      <c r="R10" s="7" t="str">
        <f>IF('[2]112 VS-Klassen'!$K10="X","",'[2]112 VS-Klassen'!S10)</f>
        <v/>
      </c>
      <c r="S10" s="7" t="str">
        <f>IF('[2]112 VS-Klassen'!$K10="X","",'[2]112 VS-Klassen'!T10)</f>
        <v/>
      </c>
      <c r="T10" s="7" t="str">
        <f>IF('[2]112 VS-Klassen'!$K10="X","",'[2]112 VS-Klassen'!U10)</f>
        <v/>
      </c>
      <c r="U10" s="7" t="str">
        <f>IF('[2]112 VS-Klassen'!$K10="X","",'[2]112 VS-Klassen'!V10)</f>
        <v/>
      </c>
      <c r="V10" s="7" t="str">
        <f>IF('[2]112 VS-Klassen'!$K10="X","",'[2]112 VS-Klassen'!W10)</f>
        <v/>
      </c>
      <c r="W10" s="7" t="str">
        <f>IF('[2]112 VS-Klassen'!$K10="X","",'[2]112 VS-Klassen'!X10)</f>
        <v/>
      </c>
      <c r="X10" s="7" t="str">
        <f>IF('[2]112 VS-Klassen'!$K10="X","",'[2]112 VS-Klassen'!Y10)</f>
        <v/>
      </c>
      <c r="Y10" s="7" t="str">
        <f>IF('[2]112 VS-Klassen'!$K10="X","",'[2]112 VS-Klassen'!Z10)</f>
        <v/>
      </c>
      <c r="Z10" s="7" t="str">
        <f>IF('[2]112 VS-Klassen'!$K10="X","",'[2]112 VS-Klassen'!AA10)</f>
        <v/>
      </c>
      <c r="AA10" s="7" t="str">
        <f>IF('[2]112 VS-Klassen'!$K10="X","",'[2]112 VS-Klassen'!AB10)</f>
        <v/>
      </c>
      <c r="AB10" s="7" t="str">
        <f>IF('[2]112 VS-Klassen'!$K10="X","",'[2]112 VS-Klassen'!AC10)</f>
        <v/>
      </c>
      <c r="AC10" s="7" t="str">
        <f>IF('[2]112 VS-Klassen'!$K10="X","",'[2]112 VS-Klassen'!AD10)</f>
        <v/>
      </c>
      <c r="AD10" s="7" t="str">
        <f>IF('[2]112 VS-Klassen'!$K10="X","",'[2]112 VS-Klassen'!AE10)</f>
        <v/>
      </c>
      <c r="AE10" s="7" t="str">
        <f>IF('[2]112 VS-Klassen'!$K10="X","",'[2]112 VS-Klassen'!AF10)</f>
        <v/>
      </c>
      <c r="AF10" s="7" t="str">
        <f>IF('[2]112 VS-Klassen'!$K10="X","",'[2]112 VS-Klassen'!AG10)</f>
        <v/>
      </c>
      <c r="AG10" s="7" t="str">
        <f>IF('[2]112 VS-Klassen'!$K10="X","",'[2]112 VS-Klassen'!AH10)</f>
        <v/>
      </c>
      <c r="AH10" s="7" t="str">
        <f>IF('[2]112 VS-Klassen'!$K10="X","",'[2]112 VS-Klassen'!AI10)</f>
        <v/>
      </c>
      <c r="AI10" s="7" t="str">
        <f>IF('[2]112 VS-Klassen'!$K10="X","",'[2]112 VS-Klassen'!AJ10)</f>
        <v/>
      </c>
      <c r="AJ10" s="7" t="str">
        <f>IF('[2]112 VS-Klassen'!$K10="X","",'[2]112 VS-Klassen'!AK10)</f>
        <v/>
      </c>
      <c r="AK10" s="7" t="str">
        <f>IF('[2]112 VS-Klassen'!$K10="X","",'[2]112 VS-Klassen'!AL10)</f>
        <v/>
      </c>
      <c r="AL10" s="7" t="str">
        <f>IF('[2]112 VS-Klassen'!$K10="X","",'[2]112 VS-Klassen'!AM10)</f>
        <v/>
      </c>
      <c r="AM10" s="7" t="str">
        <f>IF('[2]112 VS-Klassen'!$K10="X","",'[2]112 VS-Klassen'!AN10)</f>
        <v/>
      </c>
      <c r="AN10" s="7" t="str">
        <f>IF('[2]112 VS-Klassen'!$K10="X","",'[2]112 VS-Klassen'!AO10)</f>
        <v/>
      </c>
      <c r="AO10" s="7" t="str">
        <f>IF('[2]112 VS-Klassen'!$K10="X","",'[2]112 VS-Klassen'!AP10)</f>
        <v/>
      </c>
      <c r="AP10" s="7" t="str">
        <f>IF('[2]112 VS-Klassen'!$K10="X","",'[2]112 VS-Klassen'!AQ10)</f>
        <v/>
      </c>
      <c r="AQ10" s="7" t="str">
        <f>IF('[2]112 VS-Klassen'!$K10="X","",'[2]112 VS-Klassen'!AR10)</f>
        <v/>
      </c>
      <c r="AR10" s="7" t="str">
        <f>IF('[2]112 VS-Klassen'!$K10="X","",'[2]112 VS-Klassen'!AS10)</f>
        <v/>
      </c>
      <c r="AS10" s="7" t="str">
        <f>IF('[2]112 VS-Klassen'!$K10="X","",'[2]112 VS-Klassen'!AT10)</f>
        <v/>
      </c>
      <c r="AT10" s="7" t="str">
        <f>IF('[2]112 VS-Klassen'!$K10="X","",'[2]112 VS-Klassen'!AU10)</f>
        <v/>
      </c>
      <c r="AU10" s="7" t="str">
        <f>IF('[2]112 VS-Klassen'!$K10="X","",'[2]112 VS-Klassen'!AV10)</f>
        <v/>
      </c>
      <c r="AV10" s="7" t="str">
        <f>IF('[2]112 VS-Klassen'!$K10="X","",'[2]112 VS-Klassen'!AW10)</f>
        <v/>
      </c>
      <c r="AW10" s="7" t="str">
        <f>IF('[2]112 VS-Klassen'!$K10="X","",'[2]112 VS-Klassen'!AX10)</f>
        <v/>
      </c>
      <c r="AX10" s="7" t="str">
        <f>IF('[2]112 VS-Klassen'!$K10="X","",'[2]112 VS-Klassen'!AY10)</f>
        <v/>
      </c>
      <c r="AY10" s="7" t="str">
        <f>IF('[2]112 VS-Klassen'!$K10="X","",'[2]112 VS-Klassen'!AZ10)</f>
        <v/>
      </c>
      <c r="AZ10" s="7" t="str">
        <f>IF('[2]112 VS-Klassen'!$K10="X","",'[2]112 VS-Klassen'!BA10)</f>
        <v/>
      </c>
      <c r="BA10" s="7" t="str">
        <f>IF('[2]112 VS-Klassen'!$K10="X","",'[2]112 VS-Klassen'!BB10)</f>
        <v/>
      </c>
      <c r="BB10" s="7" t="str">
        <f>IF('[2]112 VS-Klassen'!$K10="X","",'[2]112 VS-Klassen'!BC10)</f>
        <v/>
      </c>
      <c r="BC10" s="7" t="str">
        <f>IF('[2]112 VS-Klassen'!$K10="X","",'[2]112 VS-Klassen'!BD10)</f>
        <v/>
      </c>
      <c r="BD10" s="7" t="str">
        <f>IF('[2]112 VS-Klassen'!$K10="X","",'[2]112 VS-Klassen'!BE10)</f>
        <v/>
      </c>
      <c r="BE10" s="7" t="str">
        <f>IF('[2]112 VS-Klassen'!$K10="X","",'[2]112 VS-Klassen'!BF10)</f>
        <v/>
      </c>
      <c r="BF10" s="7" t="str">
        <f>IF('[2]112 VS-Klassen'!$K10="X","",'[2]112 VS-Klassen'!BG10)</f>
        <v/>
      </c>
      <c r="BG10" s="7" t="str">
        <f>IF('[2]112 VS-Klassen'!$K10="X","",'[2]112 VS-Klassen'!BH10)</f>
        <v/>
      </c>
      <c r="BH10" s="7" t="str">
        <f>IF('[2]112 VS-Klassen'!$K10="X","",'[2]112 VS-Klassen'!BI10)</f>
        <v/>
      </c>
      <c r="BI10" s="7" t="str">
        <f>IF('[2]112 VS-Klassen'!$K10="X","",'[2]112 VS-Klassen'!BJ10)</f>
        <v/>
      </c>
      <c r="BJ10" s="7" t="str">
        <f>IF('[2]112 VS-Klassen'!$K10="X","",'[2]112 VS-Klassen'!BK10)</f>
        <v/>
      </c>
      <c r="BK10" s="7" t="str">
        <f>IF('[2]112 VS-Klassen'!$K10="X","",'[2]112 VS-Klassen'!BL10)</f>
        <v/>
      </c>
      <c r="BL10" s="7" t="str">
        <f>IF('[2]112 VS-Klassen'!$K10="X","",'[2]112 VS-Klassen'!BM10)</f>
        <v/>
      </c>
      <c r="BM10" s="7" t="str">
        <f>IF('[2]112 VS-Klassen'!$K10="X","",'[2]112 VS-Klassen'!BN10)</f>
        <v/>
      </c>
      <c r="BN10" s="7" t="str">
        <f>IF('[2]112 VS-Klassen'!$K10="X","",'[2]112 VS-Klassen'!BO10)</f>
        <v/>
      </c>
      <c r="BO10" s="7" t="str">
        <f>IF('[2]112 VS-Klassen'!$K10="X","",'[2]112 VS-Klassen'!BP10)</f>
        <v/>
      </c>
      <c r="BP10" s="7" t="str">
        <f>IF('[2]112 VS-Klassen'!$K10="X","",'[2]112 VS-Klassen'!BQ10)</f>
        <v/>
      </c>
      <c r="BQ10" s="7" t="str">
        <f>IF('[2]112 VS-Klassen'!$K10="X","",'[2]112 VS-Klassen'!BR10)</f>
        <v/>
      </c>
      <c r="BR10" s="7" t="str">
        <f>IF('[2]112 VS-Klassen'!$K10="X","",'[2]112 VS-Klassen'!BS10)</f>
        <v/>
      </c>
      <c r="BS10" s="7" t="str">
        <f>IF('[2]112 VS-Klassen'!$K10="X","",'[2]112 VS-Klassen'!BT10)</f>
        <v/>
      </c>
      <c r="BT10" s="7" t="str">
        <f>IF('[2]112 VS-Klassen'!$K10="X","",'[2]112 VS-Klassen'!BU10)</f>
        <v/>
      </c>
      <c r="BU10" s="7" t="str">
        <f>IF('[2]112 VS-Klassen'!$K10="X","",'[2]112 VS-Klassen'!BV10)</f>
        <v/>
      </c>
      <c r="BV10" s="7" t="str">
        <f>IF('[2]112 VS-Klassen'!$K10="X","",'[2]112 VS-Klassen'!BW10)</f>
        <v/>
      </c>
      <c r="BW10" s="7" t="str">
        <f>IF('[2]112 VS-Klassen'!$K10="X","",'[2]112 VS-Klassen'!BX10)</f>
        <v/>
      </c>
      <c r="BX10" s="7" t="str">
        <f>IF('[2]112 VS-Klassen'!$K10="X","",'[2]112 VS-Klassen'!BY10)</f>
        <v/>
      </c>
      <c r="BY10" s="7" t="str">
        <f>IF('[2]112 VS-Klassen'!$K10="X","",'[2]112 VS-Klassen'!BZ10)</f>
        <v/>
      </c>
      <c r="BZ10" s="7" t="str">
        <f>IF('[2]112 VS-Klassen'!$K10="X","",'[2]112 VS-Klassen'!CA10)</f>
        <v/>
      </c>
      <c r="CA10" s="7" t="str">
        <f>IF('[2]112 VS-Klassen'!$K10="X","",'[2]112 VS-Klassen'!CB10)</f>
        <v/>
      </c>
      <c r="CB10" s="7" t="str">
        <f>IF('[2]112 VS-Klassen'!$K10="X","",'[2]112 VS-Klassen'!CC10)</f>
        <v/>
      </c>
      <c r="CC10" s="7" t="str">
        <f>IF('[2]112 VS-Klassen'!$K10="X","",'[2]112 VS-Klassen'!CD10)</f>
        <v/>
      </c>
      <c r="CD10" s="7" t="str">
        <f>IF('[2]112 VS-Klassen'!$K10="X","",'[2]112 VS-Klassen'!CE10)</f>
        <v/>
      </c>
      <c r="CE10" s="7" t="str">
        <f>IF('[2]112 VS-Klassen'!$K10="X","",'[2]112 VS-Klassen'!CF10)</f>
        <v/>
      </c>
      <c r="CF10" s="7" t="str">
        <f>IF('[2]112 VS-Klassen'!$K10="X","",'[2]112 VS-Klassen'!CG10)</f>
        <v/>
      </c>
      <c r="CG10" s="7" t="str">
        <f>IF('[2]112 VS-Klassen'!$K10="X","",'[2]112 VS-Klassen'!CH10)</f>
        <v/>
      </c>
      <c r="CH10" s="7" t="str">
        <f>IF('[2]112 VS-Klassen'!$K10="X","",'[2]112 VS-Klassen'!CI10)</f>
        <v/>
      </c>
      <c r="CI10" s="7" t="str">
        <f>IF('[2]112 VS-Klassen'!$K10="X","",'[2]112 VS-Klassen'!CJ10)</f>
        <v/>
      </c>
      <c r="CJ10" s="7" t="str">
        <f>IF('[2]112 VS-Klassen'!$K10="X","",'[2]112 VS-Klassen'!CK10)</f>
        <v/>
      </c>
      <c r="CK10" s="7" t="str">
        <f>IF('[2]112 VS-Klassen'!$K10="X","",'[2]112 VS-Klassen'!CL10)</f>
        <v/>
      </c>
      <c r="CL10" s="7" t="str">
        <f>IF('[2]112 VS-Klassen'!$K10="X","",'[2]112 VS-Klassen'!CM10)</f>
        <v/>
      </c>
      <c r="CM10" s="7" t="str">
        <f>IF('[2]112 VS-Klassen'!$K10="X","",'[2]112 VS-Klassen'!CN10)</f>
        <v/>
      </c>
      <c r="CN10" s="7" t="str">
        <f>IF('[2]112 VS-Klassen'!$K10="X","",'[2]112 VS-Klassen'!CO10)</f>
        <v/>
      </c>
      <c r="CO10" s="7" t="str">
        <f>IF('[2]112 VS-Klassen'!$K10="X","",'[2]112 VS-Klassen'!CP10)</f>
        <v/>
      </c>
      <c r="CP10" s="7" t="str">
        <f>IF('[2]112 VS-Klassen'!$K10="X","",'[2]112 VS-Klassen'!CQ10)</f>
        <v/>
      </c>
      <c r="CQ10" s="7" t="str">
        <f>IF('[2]112 VS-Klassen'!$K10="X","",'[2]112 VS-Klassen'!CR10)</f>
        <v/>
      </c>
      <c r="CR10" s="7" t="str">
        <f>IF('[2]112 VS-Klassen'!$K10="X","",'[2]112 VS-Klassen'!CS10)</f>
        <v/>
      </c>
      <c r="CS10" s="61" t="str">
        <f>IF('[2]112 VS-Klassen'!$K10="X","",'[2]112 VS-Klassen'!CT10)</f>
        <v/>
      </c>
      <c r="CT10" s="62" t="str">
        <f>IF('[2]112 VS-Klassen'!$K10="X","",'[2]112 VS-Klassen'!CU10)</f>
        <v/>
      </c>
      <c r="CU10" s="62" t="str">
        <f>IF('[2]112 VS-Klassen'!$K10="X","",'[2]112 VS-Klassen'!CV10)</f>
        <v/>
      </c>
      <c r="CV10" s="62" t="str">
        <f>IF('[2]112 VS-Klassen'!$K10="X","",'[2]112 VS-Klassen'!CW10)</f>
        <v/>
      </c>
      <c r="CW10" s="62" t="str">
        <f>IF('[2]112 VS-Klassen'!$K10="X","",'[2]112 VS-Klassen'!CX10)</f>
        <v/>
      </c>
      <c r="CX10" s="62" t="str">
        <f>IF('[2]112 VS-Klassen'!$K10="X","",'[2]112 VS-Klassen'!CY10)</f>
        <v/>
      </c>
    </row>
    <row r="11" spans="1:102" x14ac:dyDescent="0.3">
      <c r="A11" s="7" t="str">
        <f>IF('[2]112 VS-Klassen'!$K11="X","",'[2]112 VS-Klassen'!B11)</f>
        <v/>
      </c>
      <c r="B11" s="7" t="str">
        <f>IF('[2]112 VS-Klassen'!$K11="X","",'[2]112 VS-Klassen'!C11)</f>
        <v/>
      </c>
      <c r="C11" s="7" t="str">
        <f>IF('[2]112 VS-Klassen'!$K11="X","",'[2]112 VS-Klassen'!D11)</f>
        <v/>
      </c>
      <c r="D11" s="7" t="str">
        <f>IF('[2]112 VS-Klassen'!$K11="X","",'[2]112 VS-Klassen'!E11)</f>
        <v/>
      </c>
      <c r="E11" s="7" t="str">
        <f>IF('[2]112 VS-Klassen'!$K11="X","",'[2]112 VS-Klassen'!F11)</f>
        <v/>
      </c>
      <c r="F11" s="7" t="str">
        <f>IF('[2]112 VS-Klassen'!$K11="X","",'[2]112 VS-Klassen'!G11)</f>
        <v/>
      </c>
      <c r="G11" s="61" t="str">
        <f>IF('[2]112 VS-Klassen'!$K11="X","",'[2]112 VS-Klassen'!H11)</f>
        <v/>
      </c>
      <c r="H11" s="7" t="str">
        <f>IF('[2]112 VS-Klassen'!$K11="X","",'[2]112 VS-Klassen'!I11)</f>
        <v/>
      </c>
      <c r="I11" s="7" t="str">
        <f>IF('[2]112 VS-Klassen'!$K11="X","",'[2]112 VS-Klassen'!J11)</f>
        <v/>
      </c>
      <c r="J11" s="7" t="str">
        <f>IF('[2]112 VS-Klassen'!$K11="X","",'[2]112 VS-Klassen'!K11)</f>
        <v/>
      </c>
      <c r="K11" s="7" t="str">
        <f>IF('[2]112 VS-Klassen'!$K11="X","",'[2]112 VS-Klassen'!L11)</f>
        <v/>
      </c>
      <c r="L11" s="7" t="str">
        <f>IF('[2]112 VS-Klassen'!$K11="X","",'[2]112 VS-Klassen'!M11)</f>
        <v/>
      </c>
      <c r="M11" s="7" t="str">
        <f>IF('[2]112 VS-Klassen'!$K11="X","",'[2]112 VS-Klassen'!N11)</f>
        <v/>
      </c>
      <c r="N11" s="7" t="str">
        <f>IF('[2]112 VS-Klassen'!$K11="X","",'[2]112 VS-Klassen'!O11)</f>
        <v/>
      </c>
      <c r="O11" s="7" t="str">
        <f>IF('[2]112 VS-Klassen'!$K11="X","",'[2]112 VS-Klassen'!P11)</f>
        <v/>
      </c>
      <c r="P11" s="7" t="str">
        <f>IF('[2]112 VS-Klassen'!$K11="X","",'[2]112 VS-Klassen'!Q11)</f>
        <v/>
      </c>
      <c r="Q11" s="7" t="str">
        <f>IF('[2]112 VS-Klassen'!$K11="X","",'[2]112 VS-Klassen'!R11)</f>
        <v/>
      </c>
      <c r="R11" s="7" t="str">
        <f>IF('[2]112 VS-Klassen'!$K11="X","",'[2]112 VS-Klassen'!S11)</f>
        <v/>
      </c>
      <c r="S11" s="7" t="str">
        <f>IF('[2]112 VS-Klassen'!$K11="X","",'[2]112 VS-Klassen'!T11)</f>
        <v/>
      </c>
      <c r="T11" s="7" t="str">
        <f>IF('[2]112 VS-Klassen'!$K11="X","",'[2]112 VS-Klassen'!U11)</f>
        <v/>
      </c>
      <c r="U11" s="7" t="str">
        <f>IF('[2]112 VS-Klassen'!$K11="X","",'[2]112 VS-Klassen'!V11)</f>
        <v/>
      </c>
      <c r="V11" s="7" t="str">
        <f>IF('[2]112 VS-Klassen'!$K11="X","",'[2]112 VS-Klassen'!W11)</f>
        <v/>
      </c>
      <c r="W11" s="7" t="str">
        <f>IF('[2]112 VS-Klassen'!$K11="X","",'[2]112 VS-Klassen'!X11)</f>
        <v/>
      </c>
      <c r="X11" s="7" t="str">
        <f>IF('[2]112 VS-Klassen'!$K11="X","",'[2]112 VS-Klassen'!Y11)</f>
        <v/>
      </c>
      <c r="Y11" s="7" t="str">
        <f>IF('[2]112 VS-Klassen'!$K11="X","",'[2]112 VS-Klassen'!Z11)</f>
        <v/>
      </c>
      <c r="Z11" s="7" t="str">
        <f>IF('[2]112 VS-Klassen'!$K11="X","",'[2]112 VS-Klassen'!AA11)</f>
        <v/>
      </c>
      <c r="AA11" s="7" t="str">
        <f>IF('[2]112 VS-Klassen'!$K11="X","",'[2]112 VS-Klassen'!AB11)</f>
        <v/>
      </c>
      <c r="AB11" s="7" t="str">
        <f>IF('[2]112 VS-Klassen'!$K11="X","",'[2]112 VS-Klassen'!AC11)</f>
        <v/>
      </c>
      <c r="AC11" s="7" t="str">
        <f>IF('[2]112 VS-Klassen'!$K11="X","",'[2]112 VS-Klassen'!AD11)</f>
        <v/>
      </c>
      <c r="AD11" s="7" t="str">
        <f>IF('[2]112 VS-Klassen'!$K11="X","",'[2]112 VS-Klassen'!AE11)</f>
        <v/>
      </c>
      <c r="AE11" s="7" t="str">
        <f>IF('[2]112 VS-Klassen'!$K11="X","",'[2]112 VS-Klassen'!AF11)</f>
        <v/>
      </c>
      <c r="AF11" s="7" t="str">
        <f>IF('[2]112 VS-Klassen'!$K11="X","",'[2]112 VS-Klassen'!AG11)</f>
        <v/>
      </c>
      <c r="AG11" s="7" t="str">
        <f>IF('[2]112 VS-Klassen'!$K11="X","",'[2]112 VS-Klassen'!AH11)</f>
        <v/>
      </c>
      <c r="AH11" s="7" t="str">
        <f>IF('[2]112 VS-Klassen'!$K11="X","",'[2]112 VS-Klassen'!AI11)</f>
        <v/>
      </c>
      <c r="AI11" s="7" t="str">
        <f>IF('[2]112 VS-Klassen'!$K11="X","",'[2]112 VS-Klassen'!AJ11)</f>
        <v/>
      </c>
      <c r="AJ11" s="7" t="str">
        <f>IF('[2]112 VS-Klassen'!$K11="X","",'[2]112 VS-Klassen'!AK11)</f>
        <v/>
      </c>
      <c r="AK11" s="7" t="str">
        <f>IF('[2]112 VS-Klassen'!$K11="X","",'[2]112 VS-Klassen'!AL11)</f>
        <v/>
      </c>
      <c r="AL11" s="7" t="str">
        <f>IF('[2]112 VS-Klassen'!$K11="X","",'[2]112 VS-Klassen'!AM11)</f>
        <v/>
      </c>
      <c r="AM11" s="7" t="str">
        <f>IF('[2]112 VS-Klassen'!$K11="X","",'[2]112 VS-Klassen'!AN11)</f>
        <v/>
      </c>
      <c r="AN11" s="7" t="str">
        <f>IF('[2]112 VS-Klassen'!$K11="X","",'[2]112 VS-Klassen'!AO11)</f>
        <v/>
      </c>
      <c r="AO11" s="7" t="str">
        <f>IF('[2]112 VS-Klassen'!$K11="X","",'[2]112 VS-Klassen'!AP11)</f>
        <v/>
      </c>
      <c r="AP11" s="7" t="str">
        <f>IF('[2]112 VS-Klassen'!$K11="X","",'[2]112 VS-Klassen'!AQ11)</f>
        <v/>
      </c>
      <c r="AQ11" s="7" t="str">
        <f>IF('[2]112 VS-Klassen'!$K11="X","",'[2]112 VS-Klassen'!AR11)</f>
        <v/>
      </c>
      <c r="AR11" s="7" t="str">
        <f>IF('[2]112 VS-Klassen'!$K11="X","",'[2]112 VS-Klassen'!AS11)</f>
        <v/>
      </c>
      <c r="AS11" s="7" t="str">
        <f>IF('[2]112 VS-Klassen'!$K11="X","",'[2]112 VS-Klassen'!AT11)</f>
        <v/>
      </c>
      <c r="AT11" s="7" t="str">
        <f>IF('[2]112 VS-Klassen'!$K11="X","",'[2]112 VS-Klassen'!AU11)</f>
        <v/>
      </c>
      <c r="AU11" s="7" t="str">
        <f>IF('[2]112 VS-Klassen'!$K11="X","",'[2]112 VS-Klassen'!AV11)</f>
        <v/>
      </c>
      <c r="AV11" s="7" t="str">
        <f>IF('[2]112 VS-Klassen'!$K11="X","",'[2]112 VS-Klassen'!AW11)</f>
        <v/>
      </c>
      <c r="AW11" s="7" t="str">
        <f>IF('[2]112 VS-Klassen'!$K11="X","",'[2]112 VS-Klassen'!AX11)</f>
        <v/>
      </c>
      <c r="AX11" s="7" t="str">
        <f>IF('[2]112 VS-Klassen'!$K11="X","",'[2]112 VS-Klassen'!AY11)</f>
        <v/>
      </c>
      <c r="AY11" s="7" t="str">
        <f>IF('[2]112 VS-Klassen'!$K11="X","",'[2]112 VS-Klassen'!AZ11)</f>
        <v/>
      </c>
      <c r="AZ11" s="7" t="str">
        <f>IF('[2]112 VS-Klassen'!$K11="X","",'[2]112 VS-Klassen'!BA11)</f>
        <v/>
      </c>
      <c r="BA11" s="7" t="str">
        <f>IF('[2]112 VS-Klassen'!$K11="X","",'[2]112 VS-Klassen'!BB11)</f>
        <v/>
      </c>
      <c r="BB11" s="7" t="str">
        <f>IF('[2]112 VS-Klassen'!$K11="X","",'[2]112 VS-Klassen'!BC11)</f>
        <v/>
      </c>
      <c r="BC11" s="7" t="str">
        <f>IF('[2]112 VS-Klassen'!$K11="X","",'[2]112 VS-Klassen'!BD11)</f>
        <v/>
      </c>
      <c r="BD11" s="7" t="str">
        <f>IF('[2]112 VS-Klassen'!$K11="X","",'[2]112 VS-Klassen'!BE11)</f>
        <v/>
      </c>
      <c r="BE11" s="7" t="str">
        <f>IF('[2]112 VS-Klassen'!$K11="X","",'[2]112 VS-Klassen'!BF11)</f>
        <v/>
      </c>
      <c r="BF11" s="7" t="str">
        <f>IF('[2]112 VS-Klassen'!$K11="X","",'[2]112 VS-Klassen'!BG11)</f>
        <v/>
      </c>
      <c r="BG11" s="7" t="str">
        <f>IF('[2]112 VS-Klassen'!$K11="X","",'[2]112 VS-Klassen'!BH11)</f>
        <v/>
      </c>
      <c r="BH11" s="7" t="str">
        <f>IF('[2]112 VS-Klassen'!$K11="X","",'[2]112 VS-Klassen'!BI11)</f>
        <v/>
      </c>
      <c r="BI11" s="7" t="str">
        <f>IF('[2]112 VS-Klassen'!$K11="X","",'[2]112 VS-Klassen'!BJ11)</f>
        <v/>
      </c>
      <c r="BJ11" s="7" t="str">
        <f>IF('[2]112 VS-Klassen'!$K11="X","",'[2]112 VS-Klassen'!BK11)</f>
        <v/>
      </c>
      <c r="BK11" s="7" t="str">
        <f>IF('[2]112 VS-Klassen'!$K11="X","",'[2]112 VS-Klassen'!BL11)</f>
        <v/>
      </c>
      <c r="BL11" s="7" t="str">
        <f>IF('[2]112 VS-Klassen'!$K11="X","",'[2]112 VS-Klassen'!BM11)</f>
        <v/>
      </c>
      <c r="BM11" s="7" t="str">
        <f>IF('[2]112 VS-Klassen'!$K11="X","",'[2]112 VS-Klassen'!BN11)</f>
        <v/>
      </c>
      <c r="BN11" s="7" t="str">
        <f>IF('[2]112 VS-Klassen'!$K11="X","",'[2]112 VS-Klassen'!BO11)</f>
        <v/>
      </c>
      <c r="BO11" s="7" t="str">
        <f>IF('[2]112 VS-Klassen'!$K11="X","",'[2]112 VS-Klassen'!BP11)</f>
        <v/>
      </c>
      <c r="BP11" s="7" t="str">
        <f>IF('[2]112 VS-Klassen'!$K11="X","",'[2]112 VS-Klassen'!BQ11)</f>
        <v/>
      </c>
      <c r="BQ11" s="7" t="str">
        <f>IF('[2]112 VS-Klassen'!$K11="X","",'[2]112 VS-Klassen'!BR11)</f>
        <v/>
      </c>
      <c r="BR11" s="7" t="str">
        <f>IF('[2]112 VS-Klassen'!$K11="X","",'[2]112 VS-Klassen'!BS11)</f>
        <v/>
      </c>
      <c r="BS11" s="7" t="str">
        <f>IF('[2]112 VS-Klassen'!$K11="X","",'[2]112 VS-Klassen'!BT11)</f>
        <v/>
      </c>
      <c r="BT11" s="7" t="str">
        <f>IF('[2]112 VS-Klassen'!$K11="X","",'[2]112 VS-Klassen'!BU11)</f>
        <v/>
      </c>
      <c r="BU11" s="7" t="str">
        <f>IF('[2]112 VS-Klassen'!$K11="X","",'[2]112 VS-Klassen'!BV11)</f>
        <v/>
      </c>
      <c r="BV11" s="7" t="str">
        <f>IF('[2]112 VS-Klassen'!$K11="X","",'[2]112 VS-Klassen'!BW11)</f>
        <v/>
      </c>
      <c r="BW11" s="7" t="str">
        <f>IF('[2]112 VS-Klassen'!$K11="X","",'[2]112 VS-Klassen'!BX11)</f>
        <v/>
      </c>
      <c r="BX11" s="7" t="str">
        <f>IF('[2]112 VS-Klassen'!$K11="X","",'[2]112 VS-Klassen'!BY11)</f>
        <v/>
      </c>
      <c r="BY11" s="7" t="str">
        <f>IF('[2]112 VS-Klassen'!$K11="X","",'[2]112 VS-Klassen'!BZ11)</f>
        <v/>
      </c>
      <c r="BZ11" s="7" t="str">
        <f>IF('[2]112 VS-Klassen'!$K11="X","",'[2]112 VS-Klassen'!CA11)</f>
        <v/>
      </c>
      <c r="CA11" s="7" t="str">
        <f>IF('[2]112 VS-Klassen'!$K11="X","",'[2]112 VS-Klassen'!CB11)</f>
        <v/>
      </c>
      <c r="CB11" s="7" t="str">
        <f>IF('[2]112 VS-Klassen'!$K11="X","",'[2]112 VS-Klassen'!CC11)</f>
        <v/>
      </c>
      <c r="CC11" s="7" t="str">
        <f>IF('[2]112 VS-Klassen'!$K11="X","",'[2]112 VS-Klassen'!CD11)</f>
        <v/>
      </c>
      <c r="CD11" s="7" t="str">
        <f>IF('[2]112 VS-Klassen'!$K11="X","",'[2]112 VS-Klassen'!CE11)</f>
        <v/>
      </c>
      <c r="CE11" s="7" t="str">
        <f>IF('[2]112 VS-Klassen'!$K11="X","",'[2]112 VS-Klassen'!CF11)</f>
        <v/>
      </c>
      <c r="CF11" s="7" t="str">
        <f>IF('[2]112 VS-Klassen'!$K11="X","",'[2]112 VS-Klassen'!CG11)</f>
        <v/>
      </c>
      <c r="CG11" s="7" t="str">
        <f>IF('[2]112 VS-Klassen'!$K11="X","",'[2]112 VS-Klassen'!CH11)</f>
        <v/>
      </c>
      <c r="CH11" s="7" t="str">
        <f>IF('[2]112 VS-Klassen'!$K11="X","",'[2]112 VS-Klassen'!CI11)</f>
        <v/>
      </c>
      <c r="CI11" s="7" t="str">
        <f>IF('[2]112 VS-Klassen'!$K11="X","",'[2]112 VS-Klassen'!CJ11)</f>
        <v/>
      </c>
      <c r="CJ11" s="7" t="str">
        <f>IF('[2]112 VS-Klassen'!$K11="X","",'[2]112 VS-Klassen'!CK11)</f>
        <v/>
      </c>
      <c r="CK11" s="7" t="str">
        <f>IF('[2]112 VS-Klassen'!$K11="X","",'[2]112 VS-Klassen'!CL11)</f>
        <v/>
      </c>
      <c r="CL11" s="7" t="str">
        <f>IF('[2]112 VS-Klassen'!$K11="X","",'[2]112 VS-Klassen'!CM11)</f>
        <v/>
      </c>
      <c r="CM11" s="7" t="str">
        <f>IF('[2]112 VS-Klassen'!$K11="X","",'[2]112 VS-Klassen'!CN11)</f>
        <v/>
      </c>
      <c r="CN11" s="7" t="str">
        <f>IF('[2]112 VS-Klassen'!$K11="X","",'[2]112 VS-Klassen'!CO11)</f>
        <v/>
      </c>
      <c r="CO11" s="7" t="str">
        <f>IF('[2]112 VS-Klassen'!$K11="X","",'[2]112 VS-Klassen'!CP11)</f>
        <v/>
      </c>
      <c r="CP11" s="7" t="str">
        <f>IF('[2]112 VS-Klassen'!$K11="X","",'[2]112 VS-Klassen'!CQ11)</f>
        <v/>
      </c>
      <c r="CQ11" s="7" t="str">
        <f>IF('[2]112 VS-Klassen'!$K11="X","",'[2]112 VS-Klassen'!CR11)</f>
        <v/>
      </c>
      <c r="CR11" s="7" t="str">
        <f>IF('[2]112 VS-Klassen'!$K11="X","",'[2]112 VS-Klassen'!CS11)</f>
        <v/>
      </c>
      <c r="CS11" s="61" t="str">
        <f>IF('[2]112 VS-Klassen'!$K11="X","",'[2]112 VS-Klassen'!CT11)</f>
        <v/>
      </c>
      <c r="CT11" s="62" t="str">
        <f>IF('[2]112 VS-Klassen'!$K11="X","",'[2]112 VS-Klassen'!CU11)</f>
        <v/>
      </c>
      <c r="CU11" s="62" t="str">
        <f>IF('[2]112 VS-Klassen'!$K11="X","",'[2]112 VS-Klassen'!CV11)</f>
        <v/>
      </c>
      <c r="CV11" s="62" t="str">
        <f>IF('[2]112 VS-Klassen'!$K11="X","",'[2]112 VS-Klassen'!CW11)</f>
        <v/>
      </c>
      <c r="CW11" s="62" t="str">
        <f>IF('[2]112 VS-Klassen'!$K11="X","",'[2]112 VS-Klassen'!CX11)</f>
        <v/>
      </c>
      <c r="CX11" s="62" t="str">
        <f>IF('[2]112 VS-Klassen'!$K11="X","",'[2]112 VS-Klassen'!CY11)</f>
        <v/>
      </c>
    </row>
    <row r="12" spans="1:102" x14ac:dyDescent="0.3">
      <c r="A12" s="7" t="str">
        <f>IF('[2]112 VS-Klassen'!$K12="X","",'[2]112 VS-Klassen'!B12)</f>
        <v/>
      </c>
      <c r="B12" s="7" t="str">
        <f>IF('[2]112 VS-Klassen'!$K12="X","",'[2]112 VS-Klassen'!C12)</f>
        <v/>
      </c>
      <c r="C12" s="7" t="str">
        <f>IF('[2]112 VS-Klassen'!$K12="X","",'[2]112 VS-Klassen'!D12)</f>
        <v/>
      </c>
      <c r="D12" s="7" t="str">
        <f>IF('[2]112 VS-Klassen'!$K12="X","",'[2]112 VS-Klassen'!E12)</f>
        <v/>
      </c>
      <c r="E12" s="7" t="str">
        <f>IF('[2]112 VS-Klassen'!$K12="X","",'[2]112 VS-Klassen'!F12)</f>
        <v/>
      </c>
      <c r="F12" s="7" t="str">
        <f>IF('[2]112 VS-Klassen'!$K12="X","",'[2]112 VS-Klassen'!G12)</f>
        <v/>
      </c>
      <c r="G12" s="61" t="str">
        <f>IF('[2]112 VS-Klassen'!$K12="X","",'[2]112 VS-Klassen'!H12)</f>
        <v/>
      </c>
      <c r="H12" s="7" t="str">
        <f>IF('[2]112 VS-Klassen'!$K12="X","",'[2]112 VS-Klassen'!I12)</f>
        <v/>
      </c>
      <c r="I12" s="7" t="str">
        <f>IF('[2]112 VS-Klassen'!$K12="X","",'[2]112 VS-Klassen'!J12)</f>
        <v/>
      </c>
      <c r="J12" s="7" t="str">
        <f>IF('[2]112 VS-Klassen'!$K12="X","",'[2]112 VS-Klassen'!K12)</f>
        <v/>
      </c>
      <c r="K12" s="7" t="str">
        <f>IF('[2]112 VS-Klassen'!$K12="X","",'[2]112 VS-Klassen'!L12)</f>
        <v/>
      </c>
      <c r="L12" s="7" t="str">
        <f>IF('[2]112 VS-Klassen'!$K12="X","",'[2]112 VS-Klassen'!M12)</f>
        <v/>
      </c>
      <c r="M12" s="7" t="str">
        <f>IF('[2]112 VS-Klassen'!$K12="X","",'[2]112 VS-Klassen'!N12)</f>
        <v/>
      </c>
      <c r="N12" s="7" t="str">
        <f>IF('[2]112 VS-Klassen'!$K12="X","",'[2]112 VS-Klassen'!O12)</f>
        <v/>
      </c>
      <c r="O12" s="7" t="str">
        <f>IF('[2]112 VS-Klassen'!$K12="X","",'[2]112 VS-Klassen'!P12)</f>
        <v/>
      </c>
      <c r="P12" s="7" t="str">
        <f>IF('[2]112 VS-Klassen'!$K12="X","",'[2]112 VS-Klassen'!Q12)</f>
        <v/>
      </c>
      <c r="Q12" s="7" t="str">
        <f>IF('[2]112 VS-Klassen'!$K12="X","",'[2]112 VS-Klassen'!R12)</f>
        <v/>
      </c>
      <c r="R12" s="7" t="str">
        <f>IF('[2]112 VS-Klassen'!$K12="X","",'[2]112 VS-Klassen'!S12)</f>
        <v/>
      </c>
      <c r="S12" s="7" t="str">
        <f>IF('[2]112 VS-Klassen'!$K12="X","",'[2]112 VS-Klassen'!T12)</f>
        <v/>
      </c>
      <c r="T12" s="7" t="str">
        <f>IF('[2]112 VS-Klassen'!$K12="X","",'[2]112 VS-Klassen'!U12)</f>
        <v/>
      </c>
      <c r="U12" s="7" t="str">
        <f>IF('[2]112 VS-Klassen'!$K12="X","",'[2]112 VS-Klassen'!V12)</f>
        <v/>
      </c>
      <c r="V12" s="7" t="str">
        <f>IF('[2]112 VS-Klassen'!$K12="X","",'[2]112 VS-Klassen'!W12)</f>
        <v/>
      </c>
      <c r="W12" s="7" t="str">
        <f>IF('[2]112 VS-Klassen'!$K12="X","",'[2]112 VS-Klassen'!X12)</f>
        <v/>
      </c>
      <c r="X12" s="7" t="str">
        <f>IF('[2]112 VS-Klassen'!$K12="X","",'[2]112 VS-Klassen'!Y12)</f>
        <v/>
      </c>
      <c r="Y12" s="7" t="str">
        <f>IF('[2]112 VS-Klassen'!$K12="X","",'[2]112 VS-Klassen'!Z12)</f>
        <v/>
      </c>
      <c r="Z12" s="7" t="str">
        <f>IF('[2]112 VS-Klassen'!$K12="X","",'[2]112 VS-Klassen'!AA12)</f>
        <v/>
      </c>
      <c r="AA12" s="7" t="str">
        <f>IF('[2]112 VS-Klassen'!$K12="X","",'[2]112 VS-Klassen'!AB12)</f>
        <v/>
      </c>
      <c r="AB12" s="7" t="str">
        <f>IF('[2]112 VS-Klassen'!$K12="X","",'[2]112 VS-Klassen'!AC12)</f>
        <v/>
      </c>
      <c r="AC12" s="7" t="str">
        <f>IF('[2]112 VS-Klassen'!$K12="X","",'[2]112 VS-Klassen'!AD12)</f>
        <v/>
      </c>
      <c r="AD12" s="7" t="str">
        <f>IF('[2]112 VS-Klassen'!$K12="X","",'[2]112 VS-Klassen'!AE12)</f>
        <v/>
      </c>
      <c r="AE12" s="7" t="str">
        <f>IF('[2]112 VS-Klassen'!$K12="X","",'[2]112 VS-Klassen'!AF12)</f>
        <v/>
      </c>
      <c r="AF12" s="7" t="str">
        <f>IF('[2]112 VS-Klassen'!$K12="X","",'[2]112 VS-Klassen'!AG12)</f>
        <v/>
      </c>
      <c r="AG12" s="7" t="str">
        <f>IF('[2]112 VS-Klassen'!$K12="X","",'[2]112 VS-Klassen'!AH12)</f>
        <v/>
      </c>
      <c r="AH12" s="7" t="str">
        <f>IF('[2]112 VS-Klassen'!$K12="X","",'[2]112 VS-Klassen'!AI12)</f>
        <v/>
      </c>
      <c r="AI12" s="7" t="str">
        <f>IF('[2]112 VS-Klassen'!$K12="X","",'[2]112 VS-Klassen'!AJ12)</f>
        <v/>
      </c>
      <c r="AJ12" s="7" t="str">
        <f>IF('[2]112 VS-Klassen'!$K12="X","",'[2]112 VS-Klassen'!AK12)</f>
        <v/>
      </c>
      <c r="AK12" s="7" t="str">
        <f>IF('[2]112 VS-Klassen'!$K12="X","",'[2]112 VS-Klassen'!AL12)</f>
        <v/>
      </c>
      <c r="AL12" s="7" t="str">
        <f>IF('[2]112 VS-Klassen'!$K12="X","",'[2]112 VS-Klassen'!AM12)</f>
        <v/>
      </c>
      <c r="AM12" s="7" t="str">
        <f>IF('[2]112 VS-Klassen'!$K12="X","",'[2]112 VS-Klassen'!AN12)</f>
        <v/>
      </c>
      <c r="AN12" s="7" t="str">
        <f>IF('[2]112 VS-Klassen'!$K12="X","",'[2]112 VS-Klassen'!AO12)</f>
        <v/>
      </c>
      <c r="AO12" s="7" t="str">
        <f>IF('[2]112 VS-Klassen'!$K12="X","",'[2]112 VS-Klassen'!AP12)</f>
        <v/>
      </c>
      <c r="AP12" s="7" t="str">
        <f>IF('[2]112 VS-Klassen'!$K12="X","",'[2]112 VS-Klassen'!AQ12)</f>
        <v/>
      </c>
      <c r="AQ12" s="7" t="str">
        <f>IF('[2]112 VS-Klassen'!$K12="X","",'[2]112 VS-Klassen'!AR12)</f>
        <v/>
      </c>
      <c r="AR12" s="7" t="str">
        <f>IF('[2]112 VS-Klassen'!$K12="X","",'[2]112 VS-Klassen'!AS12)</f>
        <v/>
      </c>
      <c r="AS12" s="7" t="str">
        <f>IF('[2]112 VS-Klassen'!$K12="X","",'[2]112 VS-Klassen'!AT12)</f>
        <v/>
      </c>
      <c r="AT12" s="7" t="str">
        <f>IF('[2]112 VS-Klassen'!$K12="X","",'[2]112 VS-Klassen'!AU12)</f>
        <v/>
      </c>
      <c r="AU12" s="7" t="str">
        <f>IF('[2]112 VS-Klassen'!$K12="X","",'[2]112 VS-Klassen'!AV12)</f>
        <v/>
      </c>
      <c r="AV12" s="7" t="str">
        <f>IF('[2]112 VS-Klassen'!$K12="X","",'[2]112 VS-Klassen'!AW12)</f>
        <v/>
      </c>
      <c r="AW12" s="7" t="str">
        <f>IF('[2]112 VS-Klassen'!$K12="X","",'[2]112 VS-Klassen'!AX12)</f>
        <v/>
      </c>
      <c r="AX12" s="7" t="str">
        <f>IF('[2]112 VS-Klassen'!$K12="X","",'[2]112 VS-Klassen'!AY12)</f>
        <v/>
      </c>
      <c r="AY12" s="7" t="str">
        <f>IF('[2]112 VS-Klassen'!$K12="X","",'[2]112 VS-Klassen'!AZ12)</f>
        <v/>
      </c>
      <c r="AZ12" s="7" t="str">
        <f>IF('[2]112 VS-Klassen'!$K12="X","",'[2]112 VS-Klassen'!BA12)</f>
        <v/>
      </c>
      <c r="BA12" s="7" t="str">
        <f>IF('[2]112 VS-Klassen'!$K12="X","",'[2]112 VS-Klassen'!BB12)</f>
        <v/>
      </c>
      <c r="BB12" s="7" t="str">
        <f>IF('[2]112 VS-Klassen'!$K12="X","",'[2]112 VS-Klassen'!BC12)</f>
        <v/>
      </c>
      <c r="BC12" s="7" t="str">
        <f>IF('[2]112 VS-Klassen'!$K12="X","",'[2]112 VS-Klassen'!BD12)</f>
        <v/>
      </c>
      <c r="BD12" s="7" t="str">
        <f>IF('[2]112 VS-Klassen'!$K12="X","",'[2]112 VS-Klassen'!BE12)</f>
        <v/>
      </c>
      <c r="BE12" s="7" t="str">
        <f>IF('[2]112 VS-Klassen'!$K12="X","",'[2]112 VS-Klassen'!BF12)</f>
        <v/>
      </c>
      <c r="BF12" s="7" t="str">
        <f>IF('[2]112 VS-Klassen'!$K12="X","",'[2]112 VS-Klassen'!BG12)</f>
        <v/>
      </c>
      <c r="BG12" s="7" t="str">
        <f>IF('[2]112 VS-Klassen'!$K12="X","",'[2]112 VS-Klassen'!BH12)</f>
        <v/>
      </c>
      <c r="BH12" s="7" t="str">
        <f>IF('[2]112 VS-Klassen'!$K12="X","",'[2]112 VS-Klassen'!BI12)</f>
        <v/>
      </c>
      <c r="BI12" s="7" t="str">
        <f>IF('[2]112 VS-Klassen'!$K12="X","",'[2]112 VS-Klassen'!BJ12)</f>
        <v/>
      </c>
      <c r="BJ12" s="7" t="str">
        <f>IF('[2]112 VS-Klassen'!$K12="X","",'[2]112 VS-Klassen'!BK12)</f>
        <v/>
      </c>
      <c r="BK12" s="7" t="str">
        <f>IF('[2]112 VS-Klassen'!$K12="X","",'[2]112 VS-Klassen'!BL12)</f>
        <v/>
      </c>
      <c r="BL12" s="7" t="str">
        <f>IF('[2]112 VS-Klassen'!$K12="X","",'[2]112 VS-Klassen'!BM12)</f>
        <v/>
      </c>
      <c r="BM12" s="7" t="str">
        <f>IF('[2]112 VS-Klassen'!$K12="X","",'[2]112 VS-Klassen'!BN12)</f>
        <v/>
      </c>
      <c r="BN12" s="7" t="str">
        <f>IF('[2]112 VS-Klassen'!$K12="X","",'[2]112 VS-Klassen'!BO12)</f>
        <v/>
      </c>
      <c r="BO12" s="7" t="str">
        <f>IF('[2]112 VS-Klassen'!$K12="X","",'[2]112 VS-Klassen'!BP12)</f>
        <v/>
      </c>
      <c r="BP12" s="7" t="str">
        <f>IF('[2]112 VS-Klassen'!$K12="X","",'[2]112 VS-Klassen'!BQ12)</f>
        <v/>
      </c>
      <c r="BQ12" s="7" t="str">
        <f>IF('[2]112 VS-Klassen'!$K12="X","",'[2]112 VS-Klassen'!BR12)</f>
        <v/>
      </c>
      <c r="BR12" s="7" t="str">
        <f>IF('[2]112 VS-Klassen'!$K12="X","",'[2]112 VS-Klassen'!BS12)</f>
        <v/>
      </c>
      <c r="BS12" s="7" t="str">
        <f>IF('[2]112 VS-Klassen'!$K12="X","",'[2]112 VS-Klassen'!BT12)</f>
        <v/>
      </c>
      <c r="BT12" s="7" t="str">
        <f>IF('[2]112 VS-Klassen'!$K12="X","",'[2]112 VS-Klassen'!BU12)</f>
        <v/>
      </c>
      <c r="BU12" s="7" t="str">
        <f>IF('[2]112 VS-Klassen'!$K12="X","",'[2]112 VS-Klassen'!BV12)</f>
        <v/>
      </c>
      <c r="BV12" s="7" t="str">
        <f>IF('[2]112 VS-Klassen'!$K12="X","",'[2]112 VS-Klassen'!BW12)</f>
        <v/>
      </c>
      <c r="BW12" s="7" t="str">
        <f>IF('[2]112 VS-Klassen'!$K12="X","",'[2]112 VS-Klassen'!BX12)</f>
        <v/>
      </c>
      <c r="BX12" s="7" t="str">
        <f>IF('[2]112 VS-Klassen'!$K12="X","",'[2]112 VS-Klassen'!BY12)</f>
        <v/>
      </c>
      <c r="BY12" s="7" t="str">
        <f>IF('[2]112 VS-Klassen'!$K12="X","",'[2]112 VS-Klassen'!BZ12)</f>
        <v/>
      </c>
      <c r="BZ12" s="7" t="str">
        <f>IF('[2]112 VS-Klassen'!$K12="X","",'[2]112 VS-Klassen'!CA12)</f>
        <v/>
      </c>
      <c r="CA12" s="7" t="str">
        <f>IF('[2]112 VS-Klassen'!$K12="X","",'[2]112 VS-Klassen'!CB12)</f>
        <v/>
      </c>
      <c r="CB12" s="7" t="str">
        <f>IF('[2]112 VS-Klassen'!$K12="X","",'[2]112 VS-Klassen'!CC12)</f>
        <v/>
      </c>
      <c r="CC12" s="7" t="str">
        <f>IF('[2]112 VS-Klassen'!$K12="X","",'[2]112 VS-Klassen'!CD12)</f>
        <v/>
      </c>
      <c r="CD12" s="7" t="str">
        <f>IF('[2]112 VS-Klassen'!$K12="X","",'[2]112 VS-Klassen'!CE12)</f>
        <v/>
      </c>
      <c r="CE12" s="7" t="str">
        <f>IF('[2]112 VS-Klassen'!$K12="X","",'[2]112 VS-Klassen'!CF12)</f>
        <v/>
      </c>
      <c r="CF12" s="7" t="str">
        <f>IF('[2]112 VS-Klassen'!$K12="X","",'[2]112 VS-Klassen'!CG12)</f>
        <v/>
      </c>
      <c r="CG12" s="7" t="str">
        <f>IF('[2]112 VS-Klassen'!$K12="X","",'[2]112 VS-Klassen'!CH12)</f>
        <v/>
      </c>
      <c r="CH12" s="7" t="str">
        <f>IF('[2]112 VS-Klassen'!$K12="X","",'[2]112 VS-Klassen'!CI12)</f>
        <v/>
      </c>
      <c r="CI12" s="7" t="str">
        <f>IF('[2]112 VS-Klassen'!$K12="X","",'[2]112 VS-Klassen'!CJ12)</f>
        <v/>
      </c>
      <c r="CJ12" s="7" t="str">
        <f>IF('[2]112 VS-Klassen'!$K12="X","",'[2]112 VS-Klassen'!CK12)</f>
        <v/>
      </c>
      <c r="CK12" s="7" t="str">
        <f>IF('[2]112 VS-Klassen'!$K12="X","",'[2]112 VS-Klassen'!CL12)</f>
        <v/>
      </c>
      <c r="CL12" s="7" t="str">
        <f>IF('[2]112 VS-Klassen'!$K12="X","",'[2]112 VS-Klassen'!CM12)</f>
        <v/>
      </c>
      <c r="CM12" s="7" t="str">
        <f>IF('[2]112 VS-Klassen'!$K12="X","",'[2]112 VS-Klassen'!CN12)</f>
        <v/>
      </c>
      <c r="CN12" s="7" t="str">
        <f>IF('[2]112 VS-Klassen'!$K12="X","",'[2]112 VS-Klassen'!CO12)</f>
        <v/>
      </c>
      <c r="CO12" s="7" t="str">
        <f>IF('[2]112 VS-Klassen'!$K12="X","",'[2]112 VS-Klassen'!CP12)</f>
        <v/>
      </c>
      <c r="CP12" s="7" t="str">
        <f>IF('[2]112 VS-Klassen'!$K12="X","",'[2]112 VS-Klassen'!CQ12)</f>
        <v/>
      </c>
      <c r="CQ12" s="7" t="str">
        <f>IF('[2]112 VS-Klassen'!$K12="X","",'[2]112 VS-Klassen'!CR12)</f>
        <v/>
      </c>
      <c r="CR12" s="7" t="str">
        <f>IF('[2]112 VS-Klassen'!$K12="X","",'[2]112 VS-Klassen'!CS12)</f>
        <v/>
      </c>
      <c r="CS12" s="61" t="str">
        <f>IF('[2]112 VS-Klassen'!$K12="X","",'[2]112 VS-Klassen'!CT12)</f>
        <v/>
      </c>
      <c r="CT12" s="62" t="str">
        <f>IF('[2]112 VS-Klassen'!$K12="X","",'[2]112 VS-Klassen'!CU12)</f>
        <v/>
      </c>
      <c r="CU12" s="62" t="str">
        <f>IF('[2]112 VS-Klassen'!$K12="X","",'[2]112 VS-Klassen'!CV12)</f>
        <v/>
      </c>
      <c r="CV12" s="62" t="str">
        <f>IF('[2]112 VS-Klassen'!$K12="X","",'[2]112 VS-Klassen'!CW12)</f>
        <v/>
      </c>
      <c r="CW12" s="62" t="str">
        <f>IF('[2]112 VS-Klassen'!$K12="X","",'[2]112 VS-Klassen'!CX12)</f>
        <v/>
      </c>
      <c r="CX12" s="62" t="str">
        <f>IF('[2]112 VS-Klassen'!$K12="X","",'[2]112 VS-Klassen'!CY12)</f>
        <v/>
      </c>
    </row>
    <row r="13" spans="1:102" x14ac:dyDescent="0.3">
      <c r="A13" s="7" t="str">
        <f>IF('[2]112 VS-Klassen'!$K13="X","",'[2]112 VS-Klassen'!B13)</f>
        <v/>
      </c>
      <c r="B13" s="7" t="str">
        <f>IF('[2]112 VS-Klassen'!$K13="X","",'[2]112 VS-Klassen'!C13)</f>
        <v/>
      </c>
      <c r="C13" s="7" t="str">
        <f>IF('[2]112 VS-Klassen'!$K13="X","",'[2]112 VS-Klassen'!D13)</f>
        <v/>
      </c>
      <c r="D13" s="7" t="str">
        <f>IF('[2]112 VS-Klassen'!$K13="X","",'[2]112 VS-Klassen'!E13)</f>
        <v/>
      </c>
      <c r="E13" s="7" t="str">
        <f>IF('[2]112 VS-Klassen'!$K13="X","",'[2]112 VS-Klassen'!F13)</f>
        <v/>
      </c>
      <c r="F13" s="7" t="str">
        <f>IF('[2]112 VS-Klassen'!$K13="X","",'[2]112 VS-Klassen'!G13)</f>
        <v/>
      </c>
      <c r="G13" s="61" t="str">
        <f>IF('[2]112 VS-Klassen'!$K13="X","",'[2]112 VS-Klassen'!H13)</f>
        <v/>
      </c>
      <c r="H13" s="7" t="str">
        <f>IF('[2]112 VS-Klassen'!$K13="X","",'[2]112 VS-Klassen'!I13)</f>
        <v/>
      </c>
      <c r="I13" s="7" t="str">
        <f>IF('[2]112 VS-Klassen'!$K13="X","",'[2]112 VS-Klassen'!J13)</f>
        <v/>
      </c>
      <c r="J13" s="7" t="str">
        <f>IF('[2]112 VS-Klassen'!$K13="X","",'[2]112 VS-Klassen'!K13)</f>
        <v/>
      </c>
      <c r="K13" s="7" t="str">
        <f>IF('[2]112 VS-Klassen'!$K13="X","",'[2]112 VS-Klassen'!L13)</f>
        <v/>
      </c>
      <c r="L13" s="7" t="str">
        <f>IF('[2]112 VS-Klassen'!$K13="X","",'[2]112 VS-Klassen'!M13)</f>
        <v/>
      </c>
      <c r="M13" s="7" t="str">
        <f>IF('[2]112 VS-Klassen'!$K13="X","",'[2]112 VS-Klassen'!N13)</f>
        <v/>
      </c>
      <c r="N13" s="7" t="str">
        <f>IF('[2]112 VS-Klassen'!$K13="X","",'[2]112 VS-Klassen'!O13)</f>
        <v/>
      </c>
      <c r="O13" s="7" t="str">
        <f>IF('[2]112 VS-Klassen'!$K13="X","",'[2]112 VS-Klassen'!P13)</f>
        <v/>
      </c>
      <c r="P13" s="7" t="str">
        <f>IF('[2]112 VS-Klassen'!$K13="X","",'[2]112 VS-Klassen'!Q13)</f>
        <v/>
      </c>
      <c r="Q13" s="7" t="str">
        <f>IF('[2]112 VS-Klassen'!$K13="X","",'[2]112 VS-Klassen'!R13)</f>
        <v/>
      </c>
      <c r="R13" s="7" t="str">
        <f>IF('[2]112 VS-Klassen'!$K13="X","",'[2]112 VS-Klassen'!S13)</f>
        <v/>
      </c>
      <c r="S13" s="7" t="str">
        <f>IF('[2]112 VS-Klassen'!$K13="X","",'[2]112 VS-Klassen'!T13)</f>
        <v/>
      </c>
      <c r="T13" s="7" t="str">
        <f>IF('[2]112 VS-Klassen'!$K13="X","",'[2]112 VS-Klassen'!U13)</f>
        <v/>
      </c>
      <c r="U13" s="7" t="str">
        <f>IF('[2]112 VS-Klassen'!$K13="X","",'[2]112 VS-Klassen'!V13)</f>
        <v/>
      </c>
      <c r="V13" s="7" t="str">
        <f>IF('[2]112 VS-Klassen'!$K13="X","",'[2]112 VS-Klassen'!W13)</f>
        <v/>
      </c>
      <c r="W13" s="7" t="str">
        <f>IF('[2]112 VS-Klassen'!$K13="X","",'[2]112 VS-Klassen'!X13)</f>
        <v/>
      </c>
      <c r="X13" s="7" t="str">
        <f>IF('[2]112 VS-Klassen'!$K13="X","",'[2]112 VS-Klassen'!Y13)</f>
        <v/>
      </c>
      <c r="Y13" s="7" t="str">
        <f>IF('[2]112 VS-Klassen'!$K13="X","",'[2]112 VS-Klassen'!Z13)</f>
        <v/>
      </c>
      <c r="Z13" s="7" t="str">
        <f>IF('[2]112 VS-Klassen'!$K13="X","",'[2]112 VS-Klassen'!AA13)</f>
        <v/>
      </c>
      <c r="AA13" s="7" t="str">
        <f>IF('[2]112 VS-Klassen'!$K13="X","",'[2]112 VS-Klassen'!AB13)</f>
        <v/>
      </c>
      <c r="AB13" s="7" t="str">
        <f>IF('[2]112 VS-Klassen'!$K13="X","",'[2]112 VS-Klassen'!AC13)</f>
        <v/>
      </c>
      <c r="AC13" s="7" t="str">
        <f>IF('[2]112 VS-Klassen'!$K13="X","",'[2]112 VS-Klassen'!AD13)</f>
        <v/>
      </c>
      <c r="AD13" s="7" t="str">
        <f>IF('[2]112 VS-Klassen'!$K13="X","",'[2]112 VS-Klassen'!AE13)</f>
        <v/>
      </c>
      <c r="AE13" s="7" t="str">
        <f>IF('[2]112 VS-Klassen'!$K13="X","",'[2]112 VS-Klassen'!AF13)</f>
        <v/>
      </c>
      <c r="AF13" s="7" t="str">
        <f>IF('[2]112 VS-Klassen'!$K13="X","",'[2]112 VS-Klassen'!AG13)</f>
        <v/>
      </c>
      <c r="AG13" s="7" t="str">
        <f>IF('[2]112 VS-Klassen'!$K13="X","",'[2]112 VS-Klassen'!AH13)</f>
        <v/>
      </c>
      <c r="AH13" s="7" t="str">
        <f>IF('[2]112 VS-Klassen'!$K13="X","",'[2]112 VS-Klassen'!AI13)</f>
        <v/>
      </c>
      <c r="AI13" s="7" t="str">
        <f>IF('[2]112 VS-Klassen'!$K13="X","",'[2]112 VS-Klassen'!AJ13)</f>
        <v/>
      </c>
      <c r="AJ13" s="7" t="str">
        <f>IF('[2]112 VS-Klassen'!$K13="X","",'[2]112 VS-Klassen'!AK13)</f>
        <v/>
      </c>
      <c r="AK13" s="7" t="str">
        <f>IF('[2]112 VS-Klassen'!$K13="X","",'[2]112 VS-Klassen'!AL13)</f>
        <v/>
      </c>
      <c r="AL13" s="7" t="str">
        <f>IF('[2]112 VS-Klassen'!$K13="X","",'[2]112 VS-Klassen'!AM13)</f>
        <v/>
      </c>
      <c r="AM13" s="7" t="str">
        <f>IF('[2]112 VS-Klassen'!$K13="X","",'[2]112 VS-Klassen'!AN13)</f>
        <v/>
      </c>
      <c r="AN13" s="7" t="str">
        <f>IF('[2]112 VS-Klassen'!$K13="X","",'[2]112 VS-Klassen'!AO13)</f>
        <v/>
      </c>
      <c r="AO13" s="7" t="str">
        <f>IF('[2]112 VS-Klassen'!$K13="X","",'[2]112 VS-Klassen'!AP13)</f>
        <v/>
      </c>
      <c r="AP13" s="7" t="str">
        <f>IF('[2]112 VS-Klassen'!$K13="X","",'[2]112 VS-Klassen'!AQ13)</f>
        <v/>
      </c>
      <c r="AQ13" s="7" t="str">
        <f>IF('[2]112 VS-Klassen'!$K13="X","",'[2]112 VS-Klassen'!AR13)</f>
        <v/>
      </c>
      <c r="AR13" s="7" t="str">
        <f>IF('[2]112 VS-Klassen'!$K13="X","",'[2]112 VS-Klassen'!AS13)</f>
        <v/>
      </c>
      <c r="AS13" s="7" t="str">
        <f>IF('[2]112 VS-Klassen'!$K13="X","",'[2]112 VS-Klassen'!AT13)</f>
        <v/>
      </c>
      <c r="AT13" s="7" t="str">
        <f>IF('[2]112 VS-Klassen'!$K13="X","",'[2]112 VS-Klassen'!AU13)</f>
        <v/>
      </c>
      <c r="AU13" s="7" t="str">
        <f>IF('[2]112 VS-Klassen'!$K13="X","",'[2]112 VS-Klassen'!AV13)</f>
        <v/>
      </c>
      <c r="AV13" s="7" t="str">
        <f>IF('[2]112 VS-Klassen'!$K13="X","",'[2]112 VS-Klassen'!AW13)</f>
        <v/>
      </c>
      <c r="AW13" s="7" t="str">
        <f>IF('[2]112 VS-Klassen'!$K13="X","",'[2]112 VS-Klassen'!AX13)</f>
        <v/>
      </c>
      <c r="AX13" s="7" t="str">
        <f>IF('[2]112 VS-Klassen'!$K13="X","",'[2]112 VS-Klassen'!AY13)</f>
        <v/>
      </c>
      <c r="AY13" s="7" t="str">
        <f>IF('[2]112 VS-Klassen'!$K13="X","",'[2]112 VS-Klassen'!AZ13)</f>
        <v/>
      </c>
      <c r="AZ13" s="7" t="str">
        <f>IF('[2]112 VS-Klassen'!$K13="X","",'[2]112 VS-Klassen'!BA13)</f>
        <v/>
      </c>
      <c r="BA13" s="7" t="str">
        <f>IF('[2]112 VS-Klassen'!$K13="X","",'[2]112 VS-Klassen'!BB13)</f>
        <v/>
      </c>
      <c r="BB13" s="7" t="str">
        <f>IF('[2]112 VS-Klassen'!$K13="X","",'[2]112 VS-Klassen'!BC13)</f>
        <v/>
      </c>
      <c r="BC13" s="7" t="str">
        <f>IF('[2]112 VS-Klassen'!$K13="X","",'[2]112 VS-Klassen'!BD13)</f>
        <v/>
      </c>
      <c r="BD13" s="7" t="str">
        <f>IF('[2]112 VS-Klassen'!$K13="X","",'[2]112 VS-Klassen'!BE13)</f>
        <v/>
      </c>
      <c r="BE13" s="7" t="str">
        <f>IF('[2]112 VS-Klassen'!$K13="X","",'[2]112 VS-Klassen'!BF13)</f>
        <v/>
      </c>
      <c r="BF13" s="7" t="str">
        <f>IF('[2]112 VS-Klassen'!$K13="X","",'[2]112 VS-Klassen'!BG13)</f>
        <v/>
      </c>
      <c r="BG13" s="7" t="str">
        <f>IF('[2]112 VS-Klassen'!$K13="X","",'[2]112 VS-Klassen'!BH13)</f>
        <v/>
      </c>
      <c r="BH13" s="7" t="str">
        <f>IF('[2]112 VS-Klassen'!$K13="X","",'[2]112 VS-Klassen'!BI13)</f>
        <v/>
      </c>
      <c r="BI13" s="7" t="str">
        <f>IF('[2]112 VS-Klassen'!$K13="X","",'[2]112 VS-Klassen'!BJ13)</f>
        <v/>
      </c>
      <c r="BJ13" s="7" t="str">
        <f>IF('[2]112 VS-Klassen'!$K13="X","",'[2]112 VS-Klassen'!BK13)</f>
        <v/>
      </c>
      <c r="BK13" s="7" t="str">
        <f>IF('[2]112 VS-Klassen'!$K13="X","",'[2]112 VS-Klassen'!BL13)</f>
        <v/>
      </c>
      <c r="BL13" s="7" t="str">
        <f>IF('[2]112 VS-Klassen'!$K13="X","",'[2]112 VS-Klassen'!BM13)</f>
        <v/>
      </c>
      <c r="BM13" s="7" t="str">
        <f>IF('[2]112 VS-Klassen'!$K13="X","",'[2]112 VS-Klassen'!BN13)</f>
        <v/>
      </c>
      <c r="BN13" s="7" t="str">
        <f>IF('[2]112 VS-Klassen'!$K13="X","",'[2]112 VS-Klassen'!BO13)</f>
        <v/>
      </c>
      <c r="BO13" s="7" t="str">
        <f>IF('[2]112 VS-Klassen'!$K13="X","",'[2]112 VS-Klassen'!BP13)</f>
        <v/>
      </c>
      <c r="BP13" s="7" t="str">
        <f>IF('[2]112 VS-Klassen'!$K13="X","",'[2]112 VS-Klassen'!BQ13)</f>
        <v/>
      </c>
      <c r="BQ13" s="7" t="str">
        <f>IF('[2]112 VS-Klassen'!$K13="X","",'[2]112 VS-Klassen'!BR13)</f>
        <v/>
      </c>
      <c r="BR13" s="7" t="str">
        <f>IF('[2]112 VS-Klassen'!$K13="X","",'[2]112 VS-Klassen'!BS13)</f>
        <v/>
      </c>
      <c r="BS13" s="7" t="str">
        <f>IF('[2]112 VS-Klassen'!$K13="X","",'[2]112 VS-Klassen'!BT13)</f>
        <v/>
      </c>
      <c r="BT13" s="7" t="str">
        <f>IF('[2]112 VS-Klassen'!$K13="X","",'[2]112 VS-Klassen'!BU13)</f>
        <v/>
      </c>
      <c r="BU13" s="7" t="str">
        <f>IF('[2]112 VS-Klassen'!$K13="X","",'[2]112 VS-Klassen'!BV13)</f>
        <v/>
      </c>
      <c r="BV13" s="7" t="str">
        <f>IF('[2]112 VS-Klassen'!$K13="X","",'[2]112 VS-Klassen'!BW13)</f>
        <v/>
      </c>
      <c r="BW13" s="7" t="str">
        <f>IF('[2]112 VS-Klassen'!$K13="X","",'[2]112 VS-Klassen'!BX13)</f>
        <v/>
      </c>
      <c r="BX13" s="7" t="str">
        <f>IF('[2]112 VS-Klassen'!$K13="X","",'[2]112 VS-Klassen'!BY13)</f>
        <v/>
      </c>
      <c r="BY13" s="7" t="str">
        <f>IF('[2]112 VS-Klassen'!$K13="X","",'[2]112 VS-Klassen'!BZ13)</f>
        <v/>
      </c>
      <c r="BZ13" s="7" t="str">
        <f>IF('[2]112 VS-Klassen'!$K13="X","",'[2]112 VS-Klassen'!CA13)</f>
        <v/>
      </c>
      <c r="CA13" s="7" t="str">
        <f>IF('[2]112 VS-Klassen'!$K13="X","",'[2]112 VS-Klassen'!CB13)</f>
        <v/>
      </c>
      <c r="CB13" s="7" t="str">
        <f>IF('[2]112 VS-Klassen'!$K13="X","",'[2]112 VS-Klassen'!CC13)</f>
        <v/>
      </c>
      <c r="CC13" s="7" t="str">
        <f>IF('[2]112 VS-Klassen'!$K13="X","",'[2]112 VS-Klassen'!CD13)</f>
        <v/>
      </c>
      <c r="CD13" s="7" t="str">
        <f>IF('[2]112 VS-Klassen'!$K13="X","",'[2]112 VS-Klassen'!CE13)</f>
        <v/>
      </c>
      <c r="CE13" s="7" t="str">
        <f>IF('[2]112 VS-Klassen'!$K13="X","",'[2]112 VS-Klassen'!CF13)</f>
        <v/>
      </c>
      <c r="CF13" s="7" t="str">
        <f>IF('[2]112 VS-Klassen'!$K13="X","",'[2]112 VS-Klassen'!CG13)</f>
        <v/>
      </c>
      <c r="CG13" s="7" t="str">
        <f>IF('[2]112 VS-Klassen'!$K13="X","",'[2]112 VS-Klassen'!CH13)</f>
        <v/>
      </c>
      <c r="CH13" s="7" t="str">
        <f>IF('[2]112 VS-Klassen'!$K13="X","",'[2]112 VS-Klassen'!CI13)</f>
        <v/>
      </c>
      <c r="CI13" s="7" t="str">
        <f>IF('[2]112 VS-Klassen'!$K13="X","",'[2]112 VS-Klassen'!CJ13)</f>
        <v/>
      </c>
      <c r="CJ13" s="7" t="str">
        <f>IF('[2]112 VS-Klassen'!$K13="X","",'[2]112 VS-Klassen'!CK13)</f>
        <v/>
      </c>
      <c r="CK13" s="7" t="str">
        <f>IF('[2]112 VS-Klassen'!$K13="X","",'[2]112 VS-Klassen'!CL13)</f>
        <v/>
      </c>
      <c r="CL13" s="7" t="str">
        <f>IF('[2]112 VS-Klassen'!$K13="X","",'[2]112 VS-Klassen'!CM13)</f>
        <v/>
      </c>
      <c r="CM13" s="7" t="str">
        <f>IF('[2]112 VS-Klassen'!$K13="X","",'[2]112 VS-Klassen'!CN13)</f>
        <v/>
      </c>
      <c r="CN13" s="7" t="str">
        <f>IF('[2]112 VS-Klassen'!$K13="X","",'[2]112 VS-Klassen'!CO13)</f>
        <v/>
      </c>
      <c r="CO13" s="7" t="str">
        <f>IF('[2]112 VS-Klassen'!$K13="X","",'[2]112 VS-Klassen'!CP13)</f>
        <v/>
      </c>
      <c r="CP13" s="7" t="str">
        <f>IF('[2]112 VS-Klassen'!$K13="X","",'[2]112 VS-Klassen'!CQ13)</f>
        <v/>
      </c>
      <c r="CQ13" s="7" t="str">
        <f>IF('[2]112 VS-Klassen'!$K13="X","",'[2]112 VS-Klassen'!CR13)</f>
        <v/>
      </c>
      <c r="CR13" s="7" t="str">
        <f>IF('[2]112 VS-Klassen'!$K13="X","",'[2]112 VS-Klassen'!CS13)</f>
        <v/>
      </c>
      <c r="CS13" s="61" t="str">
        <f>IF('[2]112 VS-Klassen'!$K13="X","",'[2]112 VS-Klassen'!CT13)</f>
        <v/>
      </c>
      <c r="CT13" s="62" t="str">
        <f>IF('[2]112 VS-Klassen'!$K13="X","",'[2]112 VS-Klassen'!CU13)</f>
        <v/>
      </c>
      <c r="CU13" s="62" t="str">
        <f>IF('[2]112 VS-Klassen'!$K13="X","",'[2]112 VS-Klassen'!CV13)</f>
        <v/>
      </c>
      <c r="CV13" s="62" t="str">
        <f>IF('[2]112 VS-Klassen'!$K13="X","",'[2]112 VS-Klassen'!CW13)</f>
        <v/>
      </c>
      <c r="CW13" s="62" t="str">
        <f>IF('[2]112 VS-Klassen'!$K13="X","",'[2]112 VS-Klassen'!CX13)</f>
        <v/>
      </c>
      <c r="CX13" s="62" t="str">
        <f>IF('[2]112 VS-Klassen'!$K13="X","",'[2]112 VS-Klassen'!CY13)</f>
        <v/>
      </c>
    </row>
    <row r="14" spans="1:102" x14ac:dyDescent="0.3">
      <c r="A14" s="7" t="str">
        <f>IF('[2]112 VS-Klassen'!$K14="X","",'[2]112 VS-Klassen'!B14)</f>
        <v/>
      </c>
      <c r="B14" s="7" t="str">
        <f>IF('[2]112 VS-Klassen'!$K14="X","",'[2]112 VS-Klassen'!C14)</f>
        <v/>
      </c>
      <c r="C14" s="7" t="str">
        <f>IF('[2]112 VS-Klassen'!$K14="X","",'[2]112 VS-Klassen'!D14)</f>
        <v/>
      </c>
      <c r="D14" s="7" t="str">
        <f>IF('[2]112 VS-Klassen'!$K14="X","",'[2]112 VS-Klassen'!E14)</f>
        <v/>
      </c>
      <c r="E14" s="7" t="str">
        <f>IF('[2]112 VS-Klassen'!$K14="X","",'[2]112 VS-Klassen'!F14)</f>
        <v/>
      </c>
      <c r="F14" s="7" t="str">
        <f>IF('[2]112 VS-Klassen'!$K14="X","",'[2]112 VS-Klassen'!G14)</f>
        <v/>
      </c>
      <c r="G14" s="61" t="str">
        <f>IF('[2]112 VS-Klassen'!$K14="X","",'[2]112 VS-Klassen'!H14)</f>
        <v/>
      </c>
      <c r="H14" s="7" t="str">
        <f>IF('[2]112 VS-Klassen'!$K14="X","",'[2]112 VS-Klassen'!I14)</f>
        <v/>
      </c>
      <c r="I14" s="7" t="str">
        <f>IF('[2]112 VS-Klassen'!$K14="X","",'[2]112 VS-Klassen'!J14)</f>
        <v/>
      </c>
      <c r="J14" s="7" t="str">
        <f>IF('[2]112 VS-Klassen'!$K14="X","",'[2]112 VS-Klassen'!K14)</f>
        <v/>
      </c>
      <c r="K14" s="7" t="str">
        <f>IF('[2]112 VS-Klassen'!$K14="X","",'[2]112 VS-Klassen'!L14)</f>
        <v/>
      </c>
      <c r="L14" s="7" t="str">
        <f>IF('[2]112 VS-Klassen'!$K14="X","",'[2]112 VS-Klassen'!M14)</f>
        <v/>
      </c>
      <c r="M14" s="7" t="str">
        <f>IF('[2]112 VS-Klassen'!$K14="X","",'[2]112 VS-Klassen'!N14)</f>
        <v/>
      </c>
      <c r="N14" s="7" t="str">
        <f>IF('[2]112 VS-Klassen'!$K14="X","",'[2]112 VS-Klassen'!O14)</f>
        <v/>
      </c>
      <c r="O14" s="7" t="str">
        <f>IF('[2]112 VS-Klassen'!$K14="X","",'[2]112 VS-Klassen'!P14)</f>
        <v/>
      </c>
      <c r="P14" s="7" t="str">
        <f>IF('[2]112 VS-Klassen'!$K14="X","",'[2]112 VS-Klassen'!Q14)</f>
        <v/>
      </c>
      <c r="Q14" s="7" t="str">
        <f>IF('[2]112 VS-Klassen'!$K14="X","",'[2]112 VS-Klassen'!R14)</f>
        <v/>
      </c>
      <c r="R14" s="7" t="str">
        <f>IF('[2]112 VS-Klassen'!$K14="X","",'[2]112 VS-Klassen'!S14)</f>
        <v/>
      </c>
      <c r="S14" s="7" t="str">
        <f>IF('[2]112 VS-Klassen'!$K14="X","",'[2]112 VS-Klassen'!T14)</f>
        <v/>
      </c>
      <c r="T14" s="7" t="str">
        <f>IF('[2]112 VS-Klassen'!$K14="X","",'[2]112 VS-Klassen'!U14)</f>
        <v/>
      </c>
      <c r="U14" s="7" t="str">
        <f>IF('[2]112 VS-Klassen'!$K14="X","",'[2]112 VS-Klassen'!V14)</f>
        <v/>
      </c>
      <c r="V14" s="7" t="str">
        <f>IF('[2]112 VS-Klassen'!$K14="X","",'[2]112 VS-Klassen'!W14)</f>
        <v/>
      </c>
      <c r="W14" s="7" t="str">
        <f>IF('[2]112 VS-Klassen'!$K14="X","",'[2]112 VS-Klassen'!X14)</f>
        <v/>
      </c>
      <c r="X14" s="7" t="str">
        <f>IF('[2]112 VS-Klassen'!$K14="X","",'[2]112 VS-Klassen'!Y14)</f>
        <v/>
      </c>
      <c r="Y14" s="7" t="str">
        <f>IF('[2]112 VS-Klassen'!$K14="X","",'[2]112 VS-Klassen'!Z14)</f>
        <v/>
      </c>
      <c r="Z14" s="7" t="str">
        <f>IF('[2]112 VS-Klassen'!$K14="X","",'[2]112 VS-Klassen'!AA14)</f>
        <v/>
      </c>
      <c r="AA14" s="7" t="str">
        <f>IF('[2]112 VS-Klassen'!$K14="X","",'[2]112 VS-Klassen'!AB14)</f>
        <v/>
      </c>
      <c r="AB14" s="7" t="str">
        <f>IF('[2]112 VS-Klassen'!$K14="X","",'[2]112 VS-Klassen'!AC14)</f>
        <v/>
      </c>
      <c r="AC14" s="7" t="str">
        <f>IF('[2]112 VS-Klassen'!$K14="X","",'[2]112 VS-Klassen'!AD14)</f>
        <v/>
      </c>
      <c r="AD14" s="7" t="str">
        <f>IF('[2]112 VS-Klassen'!$K14="X","",'[2]112 VS-Klassen'!AE14)</f>
        <v/>
      </c>
      <c r="AE14" s="7" t="str">
        <f>IF('[2]112 VS-Klassen'!$K14="X","",'[2]112 VS-Klassen'!AF14)</f>
        <v/>
      </c>
      <c r="AF14" s="7" t="str">
        <f>IF('[2]112 VS-Klassen'!$K14="X","",'[2]112 VS-Klassen'!AG14)</f>
        <v/>
      </c>
      <c r="AG14" s="7" t="str">
        <f>IF('[2]112 VS-Klassen'!$K14="X","",'[2]112 VS-Klassen'!AH14)</f>
        <v/>
      </c>
      <c r="AH14" s="7" t="str">
        <f>IF('[2]112 VS-Klassen'!$K14="X","",'[2]112 VS-Klassen'!AI14)</f>
        <v/>
      </c>
      <c r="AI14" s="7" t="str">
        <f>IF('[2]112 VS-Klassen'!$K14="X","",'[2]112 VS-Klassen'!AJ14)</f>
        <v/>
      </c>
      <c r="AJ14" s="7" t="str">
        <f>IF('[2]112 VS-Klassen'!$K14="X","",'[2]112 VS-Klassen'!AK14)</f>
        <v/>
      </c>
      <c r="AK14" s="7" t="str">
        <f>IF('[2]112 VS-Klassen'!$K14="X","",'[2]112 VS-Klassen'!AL14)</f>
        <v/>
      </c>
      <c r="AL14" s="7" t="str">
        <f>IF('[2]112 VS-Klassen'!$K14="X","",'[2]112 VS-Klassen'!AM14)</f>
        <v/>
      </c>
      <c r="AM14" s="7" t="str">
        <f>IF('[2]112 VS-Klassen'!$K14="X","",'[2]112 VS-Klassen'!AN14)</f>
        <v/>
      </c>
      <c r="AN14" s="7" t="str">
        <f>IF('[2]112 VS-Klassen'!$K14="X","",'[2]112 VS-Klassen'!AO14)</f>
        <v/>
      </c>
      <c r="AO14" s="7" t="str">
        <f>IF('[2]112 VS-Klassen'!$K14="X","",'[2]112 VS-Klassen'!AP14)</f>
        <v/>
      </c>
      <c r="AP14" s="7" t="str">
        <f>IF('[2]112 VS-Klassen'!$K14="X","",'[2]112 VS-Klassen'!AQ14)</f>
        <v/>
      </c>
      <c r="AQ14" s="7" t="str">
        <f>IF('[2]112 VS-Klassen'!$K14="X","",'[2]112 VS-Klassen'!AR14)</f>
        <v/>
      </c>
      <c r="AR14" s="7" t="str">
        <f>IF('[2]112 VS-Klassen'!$K14="X","",'[2]112 VS-Klassen'!AS14)</f>
        <v/>
      </c>
      <c r="AS14" s="7" t="str">
        <f>IF('[2]112 VS-Klassen'!$K14="X","",'[2]112 VS-Klassen'!AT14)</f>
        <v/>
      </c>
      <c r="AT14" s="7" t="str">
        <f>IF('[2]112 VS-Klassen'!$K14="X","",'[2]112 VS-Klassen'!AU14)</f>
        <v/>
      </c>
      <c r="AU14" s="7" t="str">
        <f>IF('[2]112 VS-Klassen'!$K14="X","",'[2]112 VS-Klassen'!AV14)</f>
        <v/>
      </c>
      <c r="AV14" s="7" t="str">
        <f>IF('[2]112 VS-Klassen'!$K14="X","",'[2]112 VS-Klassen'!AW14)</f>
        <v/>
      </c>
      <c r="AW14" s="7" t="str">
        <f>IF('[2]112 VS-Klassen'!$K14="X","",'[2]112 VS-Klassen'!AX14)</f>
        <v/>
      </c>
      <c r="AX14" s="7" t="str">
        <f>IF('[2]112 VS-Klassen'!$K14="X","",'[2]112 VS-Klassen'!AY14)</f>
        <v/>
      </c>
      <c r="AY14" s="7" t="str">
        <f>IF('[2]112 VS-Klassen'!$K14="X","",'[2]112 VS-Klassen'!AZ14)</f>
        <v/>
      </c>
      <c r="AZ14" s="7" t="str">
        <f>IF('[2]112 VS-Klassen'!$K14="X","",'[2]112 VS-Klassen'!BA14)</f>
        <v/>
      </c>
      <c r="BA14" s="7" t="str">
        <f>IF('[2]112 VS-Klassen'!$K14="X","",'[2]112 VS-Klassen'!BB14)</f>
        <v/>
      </c>
      <c r="BB14" s="7" t="str">
        <f>IF('[2]112 VS-Klassen'!$K14="X","",'[2]112 VS-Klassen'!BC14)</f>
        <v/>
      </c>
      <c r="BC14" s="7" t="str">
        <f>IF('[2]112 VS-Klassen'!$K14="X","",'[2]112 VS-Klassen'!BD14)</f>
        <v/>
      </c>
      <c r="BD14" s="7" t="str">
        <f>IF('[2]112 VS-Klassen'!$K14="X","",'[2]112 VS-Klassen'!BE14)</f>
        <v/>
      </c>
      <c r="BE14" s="7" t="str">
        <f>IF('[2]112 VS-Klassen'!$K14="X","",'[2]112 VS-Klassen'!BF14)</f>
        <v/>
      </c>
      <c r="BF14" s="7" t="str">
        <f>IF('[2]112 VS-Klassen'!$K14="X","",'[2]112 VS-Klassen'!BG14)</f>
        <v/>
      </c>
      <c r="BG14" s="7" t="str">
        <f>IF('[2]112 VS-Klassen'!$K14="X","",'[2]112 VS-Klassen'!BH14)</f>
        <v/>
      </c>
      <c r="BH14" s="7" t="str">
        <f>IF('[2]112 VS-Klassen'!$K14="X","",'[2]112 VS-Klassen'!BI14)</f>
        <v/>
      </c>
      <c r="BI14" s="7" t="str">
        <f>IF('[2]112 VS-Klassen'!$K14="X","",'[2]112 VS-Klassen'!BJ14)</f>
        <v/>
      </c>
      <c r="BJ14" s="7" t="str">
        <f>IF('[2]112 VS-Klassen'!$K14="X","",'[2]112 VS-Klassen'!BK14)</f>
        <v/>
      </c>
      <c r="BK14" s="7" t="str">
        <f>IF('[2]112 VS-Klassen'!$K14="X","",'[2]112 VS-Klassen'!BL14)</f>
        <v/>
      </c>
      <c r="BL14" s="7" t="str">
        <f>IF('[2]112 VS-Klassen'!$K14="X","",'[2]112 VS-Klassen'!BM14)</f>
        <v/>
      </c>
      <c r="BM14" s="7" t="str">
        <f>IF('[2]112 VS-Klassen'!$K14="X","",'[2]112 VS-Klassen'!BN14)</f>
        <v/>
      </c>
      <c r="BN14" s="7" t="str">
        <f>IF('[2]112 VS-Klassen'!$K14="X","",'[2]112 VS-Klassen'!BO14)</f>
        <v/>
      </c>
      <c r="BO14" s="7" t="str">
        <f>IF('[2]112 VS-Klassen'!$K14="X","",'[2]112 VS-Klassen'!BP14)</f>
        <v/>
      </c>
      <c r="BP14" s="7" t="str">
        <f>IF('[2]112 VS-Klassen'!$K14="X","",'[2]112 VS-Klassen'!BQ14)</f>
        <v/>
      </c>
      <c r="BQ14" s="7" t="str">
        <f>IF('[2]112 VS-Klassen'!$K14="X","",'[2]112 VS-Klassen'!BR14)</f>
        <v/>
      </c>
      <c r="BR14" s="7" t="str">
        <f>IF('[2]112 VS-Klassen'!$K14="X","",'[2]112 VS-Klassen'!BS14)</f>
        <v/>
      </c>
      <c r="BS14" s="7" t="str">
        <f>IF('[2]112 VS-Klassen'!$K14="X","",'[2]112 VS-Klassen'!BT14)</f>
        <v/>
      </c>
      <c r="BT14" s="7" t="str">
        <f>IF('[2]112 VS-Klassen'!$K14="X","",'[2]112 VS-Klassen'!BU14)</f>
        <v/>
      </c>
      <c r="BU14" s="7" t="str">
        <f>IF('[2]112 VS-Klassen'!$K14="X","",'[2]112 VS-Klassen'!BV14)</f>
        <v/>
      </c>
      <c r="BV14" s="7" t="str">
        <f>IF('[2]112 VS-Klassen'!$K14="X","",'[2]112 VS-Klassen'!BW14)</f>
        <v/>
      </c>
      <c r="BW14" s="7" t="str">
        <f>IF('[2]112 VS-Klassen'!$K14="X","",'[2]112 VS-Klassen'!BX14)</f>
        <v/>
      </c>
      <c r="BX14" s="7" t="str">
        <f>IF('[2]112 VS-Klassen'!$K14="X","",'[2]112 VS-Klassen'!BY14)</f>
        <v/>
      </c>
      <c r="BY14" s="7" t="str">
        <f>IF('[2]112 VS-Klassen'!$K14="X","",'[2]112 VS-Klassen'!BZ14)</f>
        <v/>
      </c>
      <c r="BZ14" s="7" t="str">
        <f>IF('[2]112 VS-Klassen'!$K14="X","",'[2]112 VS-Klassen'!CA14)</f>
        <v/>
      </c>
      <c r="CA14" s="7" t="str">
        <f>IF('[2]112 VS-Klassen'!$K14="X","",'[2]112 VS-Klassen'!CB14)</f>
        <v/>
      </c>
      <c r="CB14" s="7" t="str">
        <f>IF('[2]112 VS-Klassen'!$K14="X","",'[2]112 VS-Klassen'!CC14)</f>
        <v/>
      </c>
      <c r="CC14" s="7" t="str">
        <f>IF('[2]112 VS-Klassen'!$K14="X","",'[2]112 VS-Klassen'!CD14)</f>
        <v/>
      </c>
      <c r="CD14" s="7" t="str">
        <f>IF('[2]112 VS-Klassen'!$K14="X","",'[2]112 VS-Klassen'!CE14)</f>
        <v/>
      </c>
      <c r="CE14" s="7" t="str">
        <f>IF('[2]112 VS-Klassen'!$K14="X","",'[2]112 VS-Klassen'!CF14)</f>
        <v/>
      </c>
      <c r="CF14" s="7" t="str">
        <f>IF('[2]112 VS-Klassen'!$K14="X","",'[2]112 VS-Klassen'!CG14)</f>
        <v/>
      </c>
      <c r="CG14" s="7" t="str">
        <f>IF('[2]112 VS-Klassen'!$K14="X","",'[2]112 VS-Klassen'!CH14)</f>
        <v/>
      </c>
      <c r="CH14" s="7" t="str">
        <f>IF('[2]112 VS-Klassen'!$K14="X","",'[2]112 VS-Klassen'!CI14)</f>
        <v/>
      </c>
      <c r="CI14" s="7" t="str">
        <f>IF('[2]112 VS-Klassen'!$K14="X","",'[2]112 VS-Klassen'!CJ14)</f>
        <v/>
      </c>
      <c r="CJ14" s="7" t="str">
        <f>IF('[2]112 VS-Klassen'!$K14="X","",'[2]112 VS-Klassen'!CK14)</f>
        <v/>
      </c>
      <c r="CK14" s="7" t="str">
        <f>IF('[2]112 VS-Klassen'!$K14="X","",'[2]112 VS-Klassen'!CL14)</f>
        <v/>
      </c>
      <c r="CL14" s="7" t="str">
        <f>IF('[2]112 VS-Klassen'!$K14="X","",'[2]112 VS-Klassen'!CM14)</f>
        <v/>
      </c>
      <c r="CM14" s="7" t="str">
        <f>IF('[2]112 VS-Klassen'!$K14="X","",'[2]112 VS-Klassen'!CN14)</f>
        <v/>
      </c>
      <c r="CN14" s="7" t="str">
        <f>IF('[2]112 VS-Klassen'!$K14="X","",'[2]112 VS-Klassen'!CO14)</f>
        <v/>
      </c>
      <c r="CO14" s="7" t="str">
        <f>IF('[2]112 VS-Klassen'!$K14="X","",'[2]112 VS-Klassen'!CP14)</f>
        <v/>
      </c>
      <c r="CP14" s="7" t="str">
        <f>IF('[2]112 VS-Klassen'!$K14="X","",'[2]112 VS-Klassen'!CQ14)</f>
        <v/>
      </c>
      <c r="CQ14" s="7" t="str">
        <f>IF('[2]112 VS-Klassen'!$K14="X","",'[2]112 VS-Klassen'!CR14)</f>
        <v/>
      </c>
      <c r="CR14" s="7" t="str">
        <f>IF('[2]112 VS-Klassen'!$K14="X","",'[2]112 VS-Klassen'!CS14)</f>
        <v/>
      </c>
      <c r="CS14" s="61" t="str">
        <f>IF('[2]112 VS-Klassen'!$K14="X","",'[2]112 VS-Klassen'!CT14)</f>
        <v/>
      </c>
      <c r="CT14" s="62" t="str">
        <f>IF('[2]112 VS-Klassen'!$K14="X","",'[2]112 VS-Klassen'!CU14)</f>
        <v/>
      </c>
      <c r="CU14" s="62" t="str">
        <f>IF('[2]112 VS-Klassen'!$K14="X","",'[2]112 VS-Klassen'!CV14)</f>
        <v/>
      </c>
      <c r="CV14" s="62" t="str">
        <f>IF('[2]112 VS-Klassen'!$K14="X","",'[2]112 VS-Klassen'!CW14)</f>
        <v/>
      </c>
      <c r="CW14" s="62" t="str">
        <f>IF('[2]112 VS-Klassen'!$K14="X","",'[2]112 VS-Klassen'!CX14)</f>
        <v/>
      </c>
      <c r="CX14" s="62" t="str">
        <f>IF('[2]112 VS-Klassen'!$K14="X","",'[2]112 VS-Klassen'!CY14)</f>
        <v/>
      </c>
    </row>
    <row r="15" spans="1:102" x14ac:dyDescent="0.3">
      <c r="A15" s="7" t="str">
        <f>IF('[2]112 VS-Klassen'!$K15="X","",'[2]112 VS-Klassen'!B15)</f>
        <v/>
      </c>
      <c r="B15" s="7" t="str">
        <f>IF('[2]112 VS-Klassen'!$K15="X","",'[2]112 VS-Klassen'!C15)</f>
        <v/>
      </c>
      <c r="C15" s="7" t="str">
        <f>IF('[2]112 VS-Klassen'!$K15="X","",'[2]112 VS-Klassen'!D15)</f>
        <v/>
      </c>
      <c r="D15" s="7" t="str">
        <f>IF('[2]112 VS-Klassen'!$K15="X","",'[2]112 VS-Klassen'!E15)</f>
        <v/>
      </c>
      <c r="E15" s="7" t="str">
        <f>IF('[2]112 VS-Klassen'!$K15="X","",'[2]112 VS-Klassen'!F15)</f>
        <v/>
      </c>
      <c r="F15" s="7" t="str">
        <f>IF('[2]112 VS-Klassen'!$K15="X","",'[2]112 VS-Klassen'!G15)</f>
        <v/>
      </c>
      <c r="G15" s="61" t="str">
        <f>IF('[2]112 VS-Klassen'!$K15="X","",'[2]112 VS-Klassen'!H15)</f>
        <v/>
      </c>
      <c r="H15" s="7" t="str">
        <f>IF('[2]112 VS-Klassen'!$K15="X","",'[2]112 VS-Klassen'!I15)</f>
        <v/>
      </c>
      <c r="I15" s="7" t="str">
        <f>IF('[2]112 VS-Klassen'!$K15="X","",'[2]112 VS-Klassen'!J15)</f>
        <v/>
      </c>
      <c r="J15" s="7" t="str">
        <f>IF('[2]112 VS-Klassen'!$K15="X","",'[2]112 VS-Klassen'!K15)</f>
        <v/>
      </c>
      <c r="K15" s="7" t="str">
        <f>IF('[2]112 VS-Klassen'!$K15="X","",'[2]112 VS-Klassen'!L15)</f>
        <v/>
      </c>
      <c r="L15" s="7" t="str">
        <f>IF('[2]112 VS-Klassen'!$K15="X","",'[2]112 VS-Klassen'!M15)</f>
        <v/>
      </c>
      <c r="M15" s="7" t="str">
        <f>IF('[2]112 VS-Klassen'!$K15="X","",'[2]112 VS-Klassen'!N15)</f>
        <v/>
      </c>
      <c r="N15" s="7" t="str">
        <f>IF('[2]112 VS-Klassen'!$K15="X","",'[2]112 VS-Klassen'!O15)</f>
        <v/>
      </c>
      <c r="O15" s="7" t="str">
        <f>IF('[2]112 VS-Klassen'!$K15="X","",'[2]112 VS-Klassen'!P15)</f>
        <v/>
      </c>
      <c r="P15" s="7" t="str">
        <f>IF('[2]112 VS-Klassen'!$K15="X","",'[2]112 VS-Klassen'!Q15)</f>
        <v/>
      </c>
      <c r="Q15" s="7" t="str">
        <f>IF('[2]112 VS-Klassen'!$K15="X","",'[2]112 VS-Klassen'!R15)</f>
        <v/>
      </c>
      <c r="R15" s="7" t="str">
        <f>IF('[2]112 VS-Klassen'!$K15="X","",'[2]112 VS-Klassen'!S15)</f>
        <v/>
      </c>
      <c r="S15" s="7" t="str">
        <f>IF('[2]112 VS-Klassen'!$K15="X","",'[2]112 VS-Klassen'!T15)</f>
        <v/>
      </c>
      <c r="T15" s="7" t="str">
        <f>IF('[2]112 VS-Klassen'!$K15="X","",'[2]112 VS-Klassen'!U15)</f>
        <v/>
      </c>
      <c r="U15" s="7" t="str">
        <f>IF('[2]112 VS-Klassen'!$K15="X","",'[2]112 VS-Klassen'!V15)</f>
        <v/>
      </c>
      <c r="V15" s="7" t="str">
        <f>IF('[2]112 VS-Klassen'!$K15="X","",'[2]112 VS-Klassen'!W15)</f>
        <v/>
      </c>
      <c r="W15" s="7" t="str">
        <f>IF('[2]112 VS-Klassen'!$K15="X","",'[2]112 VS-Klassen'!X15)</f>
        <v/>
      </c>
      <c r="X15" s="7" t="str">
        <f>IF('[2]112 VS-Klassen'!$K15="X","",'[2]112 VS-Klassen'!Y15)</f>
        <v/>
      </c>
      <c r="Y15" s="7" t="str">
        <f>IF('[2]112 VS-Klassen'!$K15="X","",'[2]112 VS-Klassen'!Z15)</f>
        <v/>
      </c>
      <c r="Z15" s="7" t="str">
        <f>IF('[2]112 VS-Klassen'!$K15="X","",'[2]112 VS-Klassen'!AA15)</f>
        <v/>
      </c>
      <c r="AA15" s="7" t="str">
        <f>IF('[2]112 VS-Klassen'!$K15="X","",'[2]112 VS-Klassen'!AB15)</f>
        <v/>
      </c>
      <c r="AB15" s="7" t="str">
        <f>IF('[2]112 VS-Klassen'!$K15="X","",'[2]112 VS-Klassen'!AC15)</f>
        <v/>
      </c>
      <c r="AC15" s="7" t="str">
        <f>IF('[2]112 VS-Klassen'!$K15="X","",'[2]112 VS-Klassen'!AD15)</f>
        <v/>
      </c>
      <c r="AD15" s="7" t="str">
        <f>IF('[2]112 VS-Klassen'!$K15="X","",'[2]112 VS-Klassen'!AE15)</f>
        <v/>
      </c>
      <c r="AE15" s="7" t="str">
        <f>IF('[2]112 VS-Klassen'!$K15="X","",'[2]112 VS-Klassen'!AF15)</f>
        <v/>
      </c>
      <c r="AF15" s="7" t="str">
        <f>IF('[2]112 VS-Klassen'!$K15="X","",'[2]112 VS-Klassen'!AG15)</f>
        <v/>
      </c>
      <c r="AG15" s="7" t="str">
        <f>IF('[2]112 VS-Klassen'!$K15="X","",'[2]112 VS-Klassen'!AH15)</f>
        <v/>
      </c>
      <c r="AH15" s="7" t="str">
        <f>IF('[2]112 VS-Klassen'!$K15="X","",'[2]112 VS-Klassen'!AI15)</f>
        <v/>
      </c>
      <c r="AI15" s="7" t="str">
        <f>IF('[2]112 VS-Klassen'!$K15="X","",'[2]112 VS-Klassen'!AJ15)</f>
        <v/>
      </c>
      <c r="AJ15" s="7" t="str">
        <f>IF('[2]112 VS-Klassen'!$K15="X","",'[2]112 VS-Klassen'!AK15)</f>
        <v/>
      </c>
      <c r="AK15" s="7" t="str">
        <f>IF('[2]112 VS-Klassen'!$K15="X","",'[2]112 VS-Klassen'!AL15)</f>
        <v/>
      </c>
      <c r="AL15" s="7" t="str">
        <f>IF('[2]112 VS-Klassen'!$K15="X","",'[2]112 VS-Klassen'!AM15)</f>
        <v/>
      </c>
      <c r="AM15" s="7" t="str">
        <f>IF('[2]112 VS-Klassen'!$K15="X","",'[2]112 VS-Klassen'!AN15)</f>
        <v/>
      </c>
      <c r="AN15" s="7" t="str">
        <f>IF('[2]112 VS-Klassen'!$K15="X","",'[2]112 VS-Klassen'!AO15)</f>
        <v/>
      </c>
      <c r="AO15" s="7" t="str">
        <f>IF('[2]112 VS-Klassen'!$K15="X","",'[2]112 VS-Klassen'!AP15)</f>
        <v/>
      </c>
      <c r="AP15" s="7" t="str">
        <f>IF('[2]112 VS-Klassen'!$K15="X","",'[2]112 VS-Klassen'!AQ15)</f>
        <v/>
      </c>
      <c r="AQ15" s="7" t="str">
        <f>IF('[2]112 VS-Klassen'!$K15="X","",'[2]112 VS-Klassen'!AR15)</f>
        <v/>
      </c>
      <c r="AR15" s="7" t="str">
        <f>IF('[2]112 VS-Klassen'!$K15="X","",'[2]112 VS-Klassen'!AS15)</f>
        <v/>
      </c>
      <c r="AS15" s="7" t="str">
        <f>IF('[2]112 VS-Klassen'!$K15="X","",'[2]112 VS-Klassen'!AT15)</f>
        <v/>
      </c>
      <c r="AT15" s="7" t="str">
        <f>IF('[2]112 VS-Klassen'!$K15="X","",'[2]112 VS-Klassen'!AU15)</f>
        <v/>
      </c>
      <c r="AU15" s="7" t="str">
        <f>IF('[2]112 VS-Klassen'!$K15="X","",'[2]112 VS-Klassen'!AV15)</f>
        <v/>
      </c>
      <c r="AV15" s="7" t="str">
        <f>IF('[2]112 VS-Klassen'!$K15="X","",'[2]112 VS-Klassen'!AW15)</f>
        <v/>
      </c>
      <c r="AW15" s="7" t="str">
        <f>IF('[2]112 VS-Klassen'!$K15="X","",'[2]112 VS-Klassen'!AX15)</f>
        <v/>
      </c>
      <c r="AX15" s="7" t="str">
        <f>IF('[2]112 VS-Klassen'!$K15="X","",'[2]112 VS-Klassen'!AY15)</f>
        <v/>
      </c>
      <c r="AY15" s="7" t="str">
        <f>IF('[2]112 VS-Klassen'!$K15="X","",'[2]112 VS-Klassen'!AZ15)</f>
        <v/>
      </c>
      <c r="AZ15" s="7" t="str">
        <f>IF('[2]112 VS-Klassen'!$K15="X","",'[2]112 VS-Klassen'!BA15)</f>
        <v/>
      </c>
      <c r="BA15" s="7" t="str">
        <f>IF('[2]112 VS-Klassen'!$K15="X","",'[2]112 VS-Klassen'!BB15)</f>
        <v/>
      </c>
      <c r="BB15" s="7" t="str">
        <f>IF('[2]112 VS-Klassen'!$K15="X","",'[2]112 VS-Klassen'!BC15)</f>
        <v/>
      </c>
      <c r="BC15" s="7" t="str">
        <f>IF('[2]112 VS-Klassen'!$K15="X","",'[2]112 VS-Klassen'!BD15)</f>
        <v/>
      </c>
      <c r="BD15" s="7" t="str">
        <f>IF('[2]112 VS-Klassen'!$K15="X","",'[2]112 VS-Klassen'!BE15)</f>
        <v/>
      </c>
      <c r="BE15" s="7" t="str">
        <f>IF('[2]112 VS-Klassen'!$K15="X","",'[2]112 VS-Klassen'!BF15)</f>
        <v/>
      </c>
      <c r="BF15" s="7" t="str">
        <f>IF('[2]112 VS-Klassen'!$K15="X","",'[2]112 VS-Klassen'!BG15)</f>
        <v/>
      </c>
      <c r="BG15" s="7" t="str">
        <f>IF('[2]112 VS-Klassen'!$K15="X","",'[2]112 VS-Klassen'!BH15)</f>
        <v/>
      </c>
      <c r="BH15" s="7" t="str">
        <f>IF('[2]112 VS-Klassen'!$K15="X","",'[2]112 VS-Klassen'!BI15)</f>
        <v/>
      </c>
      <c r="BI15" s="7" t="str">
        <f>IF('[2]112 VS-Klassen'!$K15="X","",'[2]112 VS-Klassen'!BJ15)</f>
        <v/>
      </c>
      <c r="BJ15" s="7" t="str">
        <f>IF('[2]112 VS-Klassen'!$K15="X","",'[2]112 VS-Klassen'!BK15)</f>
        <v/>
      </c>
      <c r="BK15" s="7" t="str">
        <f>IF('[2]112 VS-Klassen'!$K15="X","",'[2]112 VS-Klassen'!BL15)</f>
        <v/>
      </c>
      <c r="BL15" s="7" t="str">
        <f>IF('[2]112 VS-Klassen'!$K15="X","",'[2]112 VS-Klassen'!BM15)</f>
        <v/>
      </c>
      <c r="BM15" s="7" t="str">
        <f>IF('[2]112 VS-Klassen'!$K15="X","",'[2]112 VS-Klassen'!BN15)</f>
        <v/>
      </c>
      <c r="BN15" s="7" t="str">
        <f>IF('[2]112 VS-Klassen'!$K15="X","",'[2]112 VS-Klassen'!BO15)</f>
        <v/>
      </c>
      <c r="BO15" s="7" t="str">
        <f>IF('[2]112 VS-Klassen'!$K15="X","",'[2]112 VS-Klassen'!BP15)</f>
        <v/>
      </c>
      <c r="BP15" s="7" t="str">
        <f>IF('[2]112 VS-Klassen'!$K15="X","",'[2]112 VS-Klassen'!BQ15)</f>
        <v/>
      </c>
      <c r="BQ15" s="7" t="str">
        <f>IF('[2]112 VS-Klassen'!$K15="X","",'[2]112 VS-Klassen'!BR15)</f>
        <v/>
      </c>
      <c r="BR15" s="7" t="str">
        <f>IF('[2]112 VS-Klassen'!$K15="X","",'[2]112 VS-Klassen'!BS15)</f>
        <v/>
      </c>
      <c r="BS15" s="7" t="str">
        <f>IF('[2]112 VS-Klassen'!$K15="X","",'[2]112 VS-Klassen'!BT15)</f>
        <v/>
      </c>
      <c r="BT15" s="7" t="str">
        <f>IF('[2]112 VS-Klassen'!$K15="X","",'[2]112 VS-Klassen'!BU15)</f>
        <v/>
      </c>
      <c r="BU15" s="7" t="str">
        <f>IF('[2]112 VS-Klassen'!$K15="X","",'[2]112 VS-Klassen'!BV15)</f>
        <v/>
      </c>
      <c r="BV15" s="7" t="str">
        <f>IF('[2]112 VS-Klassen'!$K15="X","",'[2]112 VS-Klassen'!BW15)</f>
        <v/>
      </c>
      <c r="BW15" s="7" t="str">
        <f>IF('[2]112 VS-Klassen'!$K15="X","",'[2]112 VS-Klassen'!BX15)</f>
        <v/>
      </c>
      <c r="BX15" s="7" t="str">
        <f>IF('[2]112 VS-Klassen'!$K15="X","",'[2]112 VS-Klassen'!BY15)</f>
        <v/>
      </c>
      <c r="BY15" s="7" t="str">
        <f>IF('[2]112 VS-Klassen'!$K15="X","",'[2]112 VS-Klassen'!BZ15)</f>
        <v/>
      </c>
      <c r="BZ15" s="7" t="str">
        <f>IF('[2]112 VS-Klassen'!$K15="X","",'[2]112 VS-Klassen'!CA15)</f>
        <v/>
      </c>
      <c r="CA15" s="7" t="str">
        <f>IF('[2]112 VS-Klassen'!$K15="X","",'[2]112 VS-Klassen'!CB15)</f>
        <v/>
      </c>
      <c r="CB15" s="7" t="str">
        <f>IF('[2]112 VS-Klassen'!$K15="X","",'[2]112 VS-Klassen'!CC15)</f>
        <v/>
      </c>
      <c r="CC15" s="7" t="str">
        <f>IF('[2]112 VS-Klassen'!$K15="X","",'[2]112 VS-Klassen'!CD15)</f>
        <v/>
      </c>
      <c r="CD15" s="7" t="str">
        <f>IF('[2]112 VS-Klassen'!$K15="X","",'[2]112 VS-Klassen'!CE15)</f>
        <v/>
      </c>
      <c r="CE15" s="7" t="str">
        <f>IF('[2]112 VS-Klassen'!$K15="X","",'[2]112 VS-Klassen'!CF15)</f>
        <v/>
      </c>
      <c r="CF15" s="7" t="str">
        <f>IF('[2]112 VS-Klassen'!$K15="X","",'[2]112 VS-Klassen'!CG15)</f>
        <v/>
      </c>
      <c r="CG15" s="7" t="str">
        <f>IF('[2]112 VS-Klassen'!$K15="X","",'[2]112 VS-Klassen'!CH15)</f>
        <v/>
      </c>
      <c r="CH15" s="7" t="str">
        <f>IF('[2]112 VS-Klassen'!$K15="X","",'[2]112 VS-Klassen'!CI15)</f>
        <v/>
      </c>
      <c r="CI15" s="7" t="str">
        <f>IF('[2]112 VS-Klassen'!$K15="X","",'[2]112 VS-Klassen'!CJ15)</f>
        <v/>
      </c>
      <c r="CJ15" s="7" t="str">
        <f>IF('[2]112 VS-Klassen'!$K15="X","",'[2]112 VS-Klassen'!CK15)</f>
        <v/>
      </c>
      <c r="CK15" s="7" t="str">
        <f>IF('[2]112 VS-Klassen'!$K15="X","",'[2]112 VS-Klassen'!CL15)</f>
        <v/>
      </c>
      <c r="CL15" s="7" t="str">
        <f>IF('[2]112 VS-Klassen'!$K15="X","",'[2]112 VS-Klassen'!CM15)</f>
        <v/>
      </c>
      <c r="CM15" s="7" t="str">
        <f>IF('[2]112 VS-Klassen'!$K15="X","",'[2]112 VS-Klassen'!CN15)</f>
        <v/>
      </c>
      <c r="CN15" s="7" t="str">
        <f>IF('[2]112 VS-Klassen'!$K15="X","",'[2]112 VS-Klassen'!CO15)</f>
        <v/>
      </c>
      <c r="CO15" s="7" t="str">
        <f>IF('[2]112 VS-Klassen'!$K15="X","",'[2]112 VS-Klassen'!CP15)</f>
        <v/>
      </c>
      <c r="CP15" s="7" t="str">
        <f>IF('[2]112 VS-Klassen'!$K15="X","",'[2]112 VS-Klassen'!CQ15)</f>
        <v/>
      </c>
      <c r="CQ15" s="7" t="str">
        <f>IF('[2]112 VS-Klassen'!$K15="X","",'[2]112 VS-Klassen'!CR15)</f>
        <v/>
      </c>
      <c r="CR15" s="7" t="str">
        <f>IF('[2]112 VS-Klassen'!$K15="X","",'[2]112 VS-Klassen'!CS15)</f>
        <v/>
      </c>
      <c r="CS15" s="61" t="str">
        <f>IF('[2]112 VS-Klassen'!$K15="X","",'[2]112 VS-Klassen'!CT15)</f>
        <v/>
      </c>
      <c r="CT15" s="62" t="str">
        <f>IF('[2]112 VS-Klassen'!$K15="X","",'[2]112 VS-Klassen'!CU15)</f>
        <v/>
      </c>
      <c r="CU15" s="62" t="str">
        <f>IF('[2]112 VS-Klassen'!$K15="X","",'[2]112 VS-Klassen'!CV15)</f>
        <v/>
      </c>
      <c r="CV15" s="62" t="str">
        <f>IF('[2]112 VS-Klassen'!$K15="X","",'[2]112 VS-Klassen'!CW15)</f>
        <v/>
      </c>
      <c r="CW15" s="62" t="str">
        <f>IF('[2]112 VS-Klassen'!$K15="X","",'[2]112 VS-Klassen'!CX15)</f>
        <v/>
      </c>
      <c r="CX15" s="62" t="str">
        <f>IF('[2]112 VS-Klassen'!$K15="X","",'[2]112 VS-Klassen'!CY15)</f>
        <v/>
      </c>
    </row>
    <row r="16" spans="1:102" x14ac:dyDescent="0.3">
      <c r="A16" s="7" t="str">
        <f>IF('[2]112 VS-Klassen'!$K16="X","",'[2]112 VS-Klassen'!B16)</f>
        <v/>
      </c>
      <c r="B16" s="7" t="str">
        <f>IF('[2]112 VS-Klassen'!$K16="X","",'[2]112 VS-Klassen'!C16)</f>
        <v/>
      </c>
      <c r="C16" s="7" t="str">
        <f>IF('[2]112 VS-Klassen'!$K16="X","",'[2]112 VS-Klassen'!D16)</f>
        <v/>
      </c>
      <c r="D16" s="7" t="str">
        <f>IF('[2]112 VS-Klassen'!$K16="X","",'[2]112 VS-Klassen'!E16)</f>
        <v/>
      </c>
      <c r="E16" s="7" t="str">
        <f>IF('[2]112 VS-Klassen'!$K16="X","",'[2]112 VS-Klassen'!F16)</f>
        <v/>
      </c>
      <c r="F16" s="7" t="str">
        <f>IF('[2]112 VS-Klassen'!$K16="X","",'[2]112 VS-Klassen'!G16)</f>
        <v/>
      </c>
      <c r="G16" s="61" t="str">
        <f>IF('[2]112 VS-Klassen'!$K16="X","",'[2]112 VS-Klassen'!H16)</f>
        <v/>
      </c>
      <c r="H16" s="7" t="str">
        <f>IF('[2]112 VS-Klassen'!$K16="X","",'[2]112 VS-Klassen'!I16)</f>
        <v/>
      </c>
      <c r="I16" s="7" t="str">
        <f>IF('[2]112 VS-Klassen'!$K16="X","",'[2]112 VS-Klassen'!J16)</f>
        <v/>
      </c>
      <c r="J16" s="7" t="str">
        <f>IF('[2]112 VS-Klassen'!$K16="X","",'[2]112 VS-Klassen'!K16)</f>
        <v/>
      </c>
      <c r="K16" s="7" t="str">
        <f>IF('[2]112 VS-Klassen'!$K16="X","",'[2]112 VS-Klassen'!L16)</f>
        <v/>
      </c>
      <c r="L16" s="7" t="str">
        <f>IF('[2]112 VS-Klassen'!$K16="X","",'[2]112 VS-Klassen'!M16)</f>
        <v/>
      </c>
      <c r="M16" s="7" t="str">
        <f>IF('[2]112 VS-Klassen'!$K16="X","",'[2]112 VS-Klassen'!N16)</f>
        <v/>
      </c>
      <c r="N16" s="7" t="str">
        <f>IF('[2]112 VS-Klassen'!$K16="X","",'[2]112 VS-Klassen'!O16)</f>
        <v/>
      </c>
      <c r="O16" s="7" t="str">
        <f>IF('[2]112 VS-Klassen'!$K16="X","",'[2]112 VS-Klassen'!P16)</f>
        <v/>
      </c>
      <c r="P16" s="7" t="str">
        <f>IF('[2]112 VS-Klassen'!$K16="X","",'[2]112 VS-Klassen'!Q16)</f>
        <v/>
      </c>
      <c r="Q16" s="7" t="str">
        <f>IF('[2]112 VS-Klassen'!$K16="X","",'[2]112 VS-Klassen'!R16)</f>
        <v/>
      </c>
      <c r="R16" s="7" t="str">
        <f>IF('[2]112 VS-Klassen'!$K16="X","",'[2]112 VS-Klassen'!S16)</f>
        <v/>
      </c>
      <c r="S16" s="7" t="str">
        <f>IF('[2]112 VS-Klassen'!$K16="X","",'[2]112 VS-Klassen'!T16)</f>
        <v/>
      </c>
      <c r="T16" s="7" t="str">
        <f>IF('[2]112 VS-Klassen'!$K16="X","",'[2]112 VS-Klassen'!U16)</f>
        <v/>
      </c>
      <c r="U16" s="7" t="str">
        <f>IF('[2]112 VS-Klassen'!$K16="X","",'[2]112 VS-Klassen'!V16)</f>
        <v/>
      </c>
      <c r="V16" s="7" t="str">
        <f>IF('[2]112 VS-Klassen'!$K16="X","",'[2]112 VS-Klassen'!W16)</f>
        <v/>
      </c>
      <c r="W16" s="7" t="str">
        <f>IF('[2]112 VS-Klassen'!$K16="X","",'[2]112 VS-Klassen'!X16)</f>
        <v/>
      </c>
      <c r="X16" s="7" t="str">
        <f>IF('[2]112 VS-Klassen'!$K16="X","",'[2]112 VS-Klassen'!Y16)</f>
        <v/>
      </c>
      <c r="Y16" s="7" t="str">
        <f>IF('[2]112 VS-Klassen'!$K16="X","",'[2]112 VS-Klassen'!Z16)</f>
        <v/>
      </c>
      <c r="Z16" s="7" t="str">
        <f>IF('[2]112 VS-Klassen'!$K16="X","",'[2]112 VS-Klassen'!AA16)</f>
        <v/>
      </c>
      <c r="AA16" s="7" t="str">
        <f>IF('[2]112 VS-Klassen'!$K16="X","",'[2]112 VS-Klassen'!AB16)</f>
        <v/>
      </c>
      <c r="AB16" s="7" t="str">
        <f>IF('[2]112 VS-Klassen'!$K16="X","",'[2]112 VS-Klassen'!AC16)</f>
        <v/>
      </c>
      <c r="AC16" s="7" t="str">
        <f>IF('[2]112 VS-Klassen'!$K16="X","",'[2]112 VS-Klassen'!AD16)</f>
        <v/>
      </c>
      <c r="AD16" s="7" t="str">
        <f>IF('[2]112 VS-Klassen'!$K16="X","",'[2]112 VS-Klassen'!AE16)</f>
        <v/>
      </c>
      <c r="AE16" s="7" t="str">
        <f>IF('[2]112 VS-Klassen'!$K16="X","",'[2]112 VS-Klassen'!AF16)</f>
        <v/>
      </c>
      <c r="AF16" s="7" t="str">
        <f>IF('[2]112 VS-Klassen'!$K16="X","",'[2]112 VS-Klassen'!AG16)</f>
        <v/>
      </c>
      <c r="AG16" s="7" t="str">
        <f>IF('[2]112 VS-Klassen'!$K16="X","",'[2]112 VS-Klassen'!AH16)</f>
        <v/>
      </c>
      <c r="AH16" s="7" t="str">
        <f>IF('[2]112 VS-Klassen'!$K16="X","",'[2]112 VS-Klassen'!AI16)</f>
        <v/>
      </c>
      <c r="AI16" s="7" t="str">
        <f>IF('[2]112 VS-Klassen'!$K16="X","",'[2]112 VS-Klassen'!AJ16)</f>
        <v/>
      </c>
      <c r="AJ16" s="7" t="str">
        <f>IF('[2]112 VS-Klassen'!$K16="X","",'[2]112 VS-Klassen'!AK16)</f>
        <v/>
      </c>
      <c r="AK16" s="7" t="str">
        <f>IF('[2]112 VS-Klassen'!$K16="X","",'[2]112 VS-Klassen'!AL16)</f>
        <v/>
      </c>
      <c r="AL16" s="7" t="str">
        <f>IF('[2]112 VS-Klassen'!$K16="X","",'[2]112 VS-Klassen'!AM16)</f>
        <v/>
      </c>
      <c r="AM16" s="7" t="str">
        <f>IF('[2]112 VS-Klassen'!$K16="X","",'[2]112 VS-Klassen'!AN16)</f>
        <v/>
      </c>
      <c r="AN16" s="7" t="str">
        <f>IF('[2]112 VS-Klassen'!$K16="X","",'[2]112 VS-Klassen'!AO16)</f>
        <v/>
      </c>
      <c r="AO16" s="7" t="str">
        <f>IF('[2]112 VS-Klassen'!$K16="X","",'[2]112 VS-Klassen'!AP16)</f>
        <v/>
      </c>
      <c r="AP16" s="7" t="str">
        <f>IF('[2]112 VS-Klassen'!$K16="X","",'[2]112 VS-Klassen'!AQ16)</f>
        <v/>
      </c>
      <c r="AQ16" s="7" t="str">
        <f>IF('[2]112 VS-Klassen'!$K16="X","",'[2]112 VS-Klassen'!AR16)</f>
        <v/>
      </c>
      <c r="AR16" s="7" t="str">
        <f>IF('[2]112 VS-Klassen'!$K16="X","",'[2]112 VS-Klassen'!AS16)</f>
        <v/>
      </c>
      <c r="AS16" s="7" t="str">
        <f>IF('[2]112 VS-Klassen'!$K16="X","",'[2]112 VS-Klassen'!AT16)</f>
        <v/>
      </c>
      <c r="AT16" s="7" t="str">
        <f>IF('[2]112 VS-Klassen'!$K16="X","",'[2]112 VS-Klassen'!AU16)</f>
        <v/>
      </c>
      <c r="AU16" s="7" t="str">
        <f>IF('[2]112 VS-Klassen'!$K16="X","",'[2]112 VS-Klassen'!AV16)</f>
        <v/>
      </c>
      <c r="AV16" s="7" t="str">
        <f>IF('[2]112 VS-Klassen'!$K16="X","",'[2]112 VS-Klassen'!AW16)</f>
        <v/>
      </c>
      <c r="AW16" s="7" t="str">
        <f>IF('[2]112 VS-Klassen'!$K16="X","",'[2]112 VS-Klassen'!AX16)</f>
        <v/>
      </c>
      <c r="AX16" s="7" t="str">
        <f>IF('[2]112 VS-Klassen'!$K16="X","",'[2]112 VS-Klassen'!AY16)</f>
        <v/>
      </c>
      <c r="AY16" s="7" t="str">
        <f>IF('[2]112 VS-Klassen'!$K16="X","",'[2]112 VS-Klassen'!AZ16)</f>
        <v/>
      </c>
      <c r="AZ16" s="7" t="str">
        <f>IF('[2]112 VS-Klassen'!$K16="X","",'[2]112 VS-Klassen'!BA16)</f>
        <v/>
      </c>
      <c r="BA16" s="7" t="str">
        <f>IF('[2]112 VS-Klassen'!$K16="X","",'[2]112 VS-Klassen'!BB16)</f>
        <v/>
      </c>
      <c r="BB16" s="7" t="str">
        <f>IF('[2]112 VS-Klassen'!$K16="X","",'[2]112 VS-Klassen'!BC16)</f>
        <v/>
      </c>
      <c r="BC16" s="7" t="str">
        <f>IF('[2]112 VS-Klassen'!$K16="X","",'[2]112 VS-Klassen'!BD16)</f>
        <v/>
      </c>
      <c r="BD16" s="7" t="str">
        <f>IF('[2]112 VS-Klassen'!$K16="X","",'[2]112 VS-Klassen'!BE16)</f>
        <v/>
      </c>
      <c r="BE16" s="7" t="str">
        <f>IF('[2]112 VS-Klassen'!$K16="X","",'[2]112 VS-Klassen'!BF16)</f>
        <v/>
      </c>
      <c r="BF16" s="7" t="str">
        <f>IF('[2]112 VS-Klassen'!$K16="X","",'[2]112 VS-Klassen'!BG16)</f>
        <v/>
      </c>
      <c r="BG16" s="7" t="str">
        <f>IF('[2]112 VS-Klassen'!$K16="X","",'[2]112 VS-Klassen'!BH16)</f>
        <v/>
      </c>
      <c r="BH16" s="7" t="str">
        <f>IF('[2]112 VS-Klassen'!$K16="X","",'[2]112 VS-Klassen'!BI16)</f>
        <v/>
      </c>
      <c r="BI16" s="7" t="str">
        <f>IF('[2]112 VS-Klassen'!$K16="X","",'[2]112 VS-Klassen'!BJ16)</f>
        <v/>
      </c>
      <c r="BJ16" s="7" t="str">
        <f>IF('[2]112 VS-Klassen'!$K16="X","",'[2]112 VS-Klassen'!BK16)</f>
        <v/>
      </c>
      <c r="BK16" s="7" t="str">
        <f>IF('[2]112 VS-Klassen'!$K16="X","",'[2]112 VS-Klassen'!BL16)</f>
        <v/>
      </c>
      <c r="BL16" s="7" t="str">
        <f>IF('[2]112 VS-Klassen'!$K16="X","",'[2]112 VS-Klassen'!BM16)</f>
        <v/>
      </c>
      <c r="BM16" s="7" t="str">
        <f>IF('[2]112 VS-Klassen'!$K16="X","",'[2]112 VS-Klassen'!BN16)</f>
        <v/>
      </c>
      <c r="BN16" s="7" t="str">
        <f>IF('[2]112 VS-Klassen'!$K16="X","",'[2]112 VS-Klassen'!BO16)</f>
        <v/>
      </c>
      <c r="BO16" s="7" t="str">
        <f>IF('[2]112 VS-Klassen'!$K16="X","",'[2]112 VS-Klassen'!BP16)</f>
        <v/>
      </c>
      <c r="BP16" s="7" t="str">
        <f>IF('[2]112 VS-Klassen'!$K16="X","",'[2]112 VS-Klassen'!BQ16)</f>
        <v/>
      </c>
      <c r="BQ16" s="7" t="str">
        <f>IF('[2]112 VS-Klassen'!$K16="X","",'[2]112 VS-Klassen'!BR16)</f>
        <v/>
      </c>
      <c r="BR16" s="7" t="str">
        <f>IF('[2]112 VS-Klassen'!$K16="X","",'[2]112 VS-Klassen'!BS16)</f>
        <v/>
      </c>
      <c r="BS16" s="7" t="str">
        <f>IF('[2]112 VS-Klassen'!$K16="X","",'[2]112 VS-Klassen'!BT16)</f>
        <v/>
      </c>
      <c r="BT16" s="7" t="str">
        <f>IF('[2]112 VS-Klassen'!$K16="X","",'[2]112 VS-Klassen'!BU16)</f>
        <v/>
      </c>
      <c r="BU16" s="7" t="str">
        <f>IF('[2]112 VS-Klassen'!$K16="X","",'[2]112 VS-Klassen'!BV16)</f>
        <v/>
      </c>
      <c r="BV16" s="7" t="str">
        <f>IF('[2]112 VS-Klassen'!$K16="X","",'[2]112 VS-Klassen'!BW16)</f>
        <v/>
      </c>
      <c r="BW16" s="7" t="str">
        <f>IF('[2]112 VS-Klassen'!$K16="X","",'[2]112 VS-Klassen'!BX16)</f>
        <v/>
      </c>
      <c r="BX16" s="7" t="str">
        <f>IF('[2]112 VS-Klassen'!$K16="X","",'[2]112 VS-Klassen'!BY16)</f>
        <v/>
      </c>
      <c r="BY16" s="7" t="str">
        <f>IF('[2]112 VS-Klassen'!$K16="X","",'[2]112 VS-Klassen'!BZ16)</f>
        <v/>
      </c>
      <c r="BZ16" s="7" t="str">
        <f>IF('[2]112 VS-Klassen'!$K16="X","",'[2]112 VS-Klassen'!CA16)</f>
        <v/>
      </c>
      <c r="CA16" s="7" t="str">
        <f>IF('[2]112 VS-Klassen'!$K16="X","",'[2]112 VS-Klassen'!CB16)</f>
        <v/>
      </c>
      <c r="CB16" s="7" t="str">
        <f>IF('[2]112 VS-Klassen'!$K16="X","",'[2]112 VS-Klassen'!CC16)</f>
        <v/>
      </c>
      <c r="CC16" s="7" t="str">
        <f>IF('[2]112 VS-Klassen'!$K16="X","",'[2]112 VS-Klassen'!CD16)</f>
        <v/>
      </c>
      <c r="CD16" s="7" t="str">
        <f>IF('[2]112 VS-Klassen'!$K16="X","",'[2]112 VS-Klassen'!CE16)</f>
        <v/>
      </c>
      <c r="CE16" s="7" t="str">
        <f>IF('[2]112 VS-Klassen'!$K16="X","",'[2]112 VS-Klassen'!CF16)</f>
        <v/>
      </c>
      <c r="CF16" s="7" t="str">
        <f>IF('[2]112 VS-Klassen'!$K16="X","",'[2]112 VS-Klassen'!CG16)</f>
        <v/>
      </c>
      <c r="CG16" s="7" t="str">
        <f>IF('[2]112 VS-Klassen'!$K16="X","",'[2]112 VS-Klassen'!CH16)</f>
        <v/>
      </c>
      <c r="CH16" s="7" t="str">
        <f>IF('[2]112 VS-Klassen'!$K16="X","",'[2]112 VS-Klassen'!CI16)</f>
        <v/>
      </c>
      <c r="CI16" s="7" t="str">
        <f>IF('[2]112 VS-Klassen'!$K16="X","",'[2]112 VS-Klassen'!CJ16)</f>
        <v/>
      </c>
      <c r="CJ16" s="7" t="str">
        <f>IF('[2]112 VS-Klassen'!$K16="X","",'[2]112 VS-Klassen'!CK16)</f>
        <v/>
      </c>
      <c r="CK16" s="7" t="str">
        <f>IF('[2]112 VS-Klassen'!$K16="X","",'[2]112 VS-Klassen'!CL16)</f>
        <v/>
      </c>
      <c r="CL16" s="7" t="str">
        <f>IF('[2]112 VS-Klassen'!$K16="X","",'[2]112 VS-Klassen'!CM16)</f>
        <v/>
      </c>
      <c r="CM16" s="7" t="str">
        <f>IF('[2]112 VS-Klassen'!$K16="X","",'[2]112 VS-Klassen'!CN16)</f>
        <v/>
      </c>
      <c r="CN16" s="7" t="str">
        <f>IF('[2]112 VS-Klassen'!$K16="X","",'[2]112 VS-Klassen'!CO16)</f>
        <v/>
      </c>
      <c r="CO16" s="7" t="str">
        <f>IF('[2]112 VS-Klassen'!$K16="X","",'[2]112 VS-Klassen'!CP16)</f>
        <v/>
      </c>
      <c r="CP16" s="7" t="str">
        <f>IF('[2]112 VS-Klassen'!$K16="X","",'[2]112 VS-Klassen'!CQ16)</f>
        <v/>
      </c>
      <c r="CQ16" s="7" t="str">
        <f>IF('[2]112 VS-Klassen'!$K16="X","",'[2]112 VS-Klassen'!CR16)</f>
        <v/>
      </c>
      <c r="CR16" s="7" t="str">
        <f>IF('[2]112 VS-Klassen'!$K16="X","",'[2]112 VS-Klassen'!CS16)</f>
        <v/>
      </c>
      <c r="CS16" s="61" t="str">
        <f>IF('[2]112 VS-Klassen'!$K16="X","",'[2]112 VS-Klassen'!CT16)</f>
        <v/>
      </c>
      <c r="CT16" s="62" t="str">
        <f>IF('[2]112 VS-Klassen'!$K16="X","",'[2]112 VS-Klassen'!CU16)</f>
        <v/>
      </c>
      <c r="CU16" s="62" t="str">
        <f>IF('[2]112 VS-Klassen'!$K16="X","",'[2]112 VS-Klassen'!CV16)</f>
        <v/>
      </c>
      <c r="CV16" s="62" t="str">
        <f>IF('[2]112 VS-Klassen'!$K16="X","",'[2]112 VS-Klassen'!CW16)</f>
        <v/>
      </c>
      <c r="CW16" s="62" t="str">
        <f>IF('[2]112 VS-Klassen'!$K16="X","",'[2]112 VS-Klassen'!CX16)</f>
        <v/>
      </c>
      <c r="CX16" s="62" t="str">
        <f>IF('[2]112 VS-Klassen'!$K16="X","",'[2]112 VS-Klassen'!CY16)</f>
        <v/>
      </c>
    </row>
    <row r="17" spans="1:102" x14ac:dyDescent="0.3">
      <c r="A17" s="7" t="str">
        <f>IF('[2]112 VS-Klassen'!$K17="X","",'[2]112 VS-Klassen'!B17)</f>
        <v/>
      </c>
      <c r="B17" s="7" t="str">
        <f>IF('[2]112 VS-Klassen'!$K17="X","",'[2]112 VS-Klassen'!C17)</f>
        <v/>
      </c>
      <c r="C17" s="7" t="str">
        <f>IF('[2]112 VS-Klassen'!$K17="X","",'[2]112 VS-Klassen'!D17)</f>
        <v/>
      </c>
      <c r="D17" s="7" t="str">
        <f>IF('[2]112 VS-Klassen'!$K17="X","",'[2]112 VS-Klassen'!E17)</f>
        <v/>
      </c>
      <c r="E17" s="7" t="str">
        <f>IF('[2]112 VS-Klassen'!$K17="X","",'[2]112 VS-Klassen'!F17)</f>
        <v/>
      </c>
      <c r="F17" s="7" t="str">
        <f>IF('[2]112 VS-Klassen'!$K17="X","",'[2]112 VS-Klassen'!G17)</f>
        <v/>
      </c>
      <c r="G17" s="61" t="str">
        <f>IF('[2]112 VS-Klassen'!$K17="X","",'[2]112 VS-Klassen'!H17)</f>
        <v/>
      </c>
      <c r="H17" s="7" t="str">
        <f>IF('[2]112 VS-Klassen'!$K17="X","",'[2]112 VS-Klassen'!I17)</f>
        <v/>
      </c>
      <c r="I17" s="7" t="str">
        <f>IF('[2]112 VS-Klassen'!$K17="X","",'[2]112 VS-Klassen'!J17)</f>
        <v/>
      </c>
      <c r="J17" s="7" t="str">
        <f>IF('[2]112 VS-Klassen'!$K17="X","",'[2]112 VS-Klassen'!K17)</f>
        <v/>
      </c>
      <c r="K17" s="7" t="str">
        <f>IF('[2]112 VS-Klassen'!$K17="X","",'[2]112 VS-Klassen'!L17)</f>
        <v/>
      </c>
      <c r="L17" s="7" t="str">
        <f>IF('[2]112 VS-Klassen'!$K17="X","",'[2]112 VS-Klassen'!M17)</f>
        <v/>
      </c>
      <c r="M17" s="7" t="str">
        <f>IF('[2]112 VS-Klassen'!$K17="X","",'[2]112 VS-Klassen'!N17)</f>
        <v/>
      </c>
      <c r="N17" s="7" t="str">
        <f>IF('[2]112 VS-Klassen'!$K17="X","",'[2]112 VS-Klassen'!O17)</f>
        <v/>
      </c>
      <c r="O17" s="7" t="str">
        <f>IF('[2]112 VS-Klassen'!$K17="X","",'[2]112 VS-Klassen'!P17)</f>
        <v/>
      </c>
      <c r="P17" s="7" t="str">
        <f>IF('[2]112 VS-Klassen'!$K17="X","",'[2]112 VS-Klassen'!Q17)</f>
        <v/>
      </c>
      <c r="Q17" s="7" t="str">
        <f>IF('[2]112 VS-Klassen'!$K17="X","",'[2]112 VS-Klassen'!R17)</f>
        <v/>
      </c>
      <c r="R17" s="7" t="str">
        <f>IF('[2]112 VS-Klassen'!$K17="X","",'[2]112 VS-Klassen'!S17)</f>
        <v/>
      </c>
      <c r="S17" s="7" t="str">
        <f>IF('[2]112 VS-Klassen'!$K17="X","",'[2]112 VS-Klassen'!T17)</f>
        <v/>
      </c>
      <c r="T17" s="7" t="str">
        <f>IF('[2]112 VS-Klassen'!$K17="X","",'[2]112 VS-Klassen'!U17)</f>
        <v/>
      </c>
      <c r="U17" s="7" t="str">
        <f>IF('[2]112 VS-Klassen'!$K17="X","",'[2]112 VS-Klassen'!V17)</f>
        <v/>
      </c>
      <c r="V17" s="7" t="str">
        <f>IF('[2]112 VS-Klassen'!$K17="X","",'[2]112 VS-Klassen'!W17)</f>
        <v/>
      </c>
      <c r="W17" s="7" t="str">
        <f>IF('[2]112 VS-Klassen'!$K17="X","",'[2]112 VS-Klassen'!X17)</f>
        <v/>
      </c>
      <c r="X17" s="7" t="str">
        <f>IF('[2]112 VS-Klassen'!$K17="X","",'[2]112 VS-Klassen'!Y17)</f>
        <v/>
      </c>
      <c r="Y17" s="7" t="str">
        <f>IF('[2]112 VS-Klassen'!$K17="X","",'[2]112 VS-Klassen'!Z17)</f>
        <v/>
      </c>
      <c r="Z17" s="7" t="str">
        <f>IF('[2]112 VS-Klassen'!$K17="X","",'[2]112 VS-Klassen'!AA17)</f>
        <v/>
      </c>
      <c r="AA17" s="7" t="str">
        <f>IF('[2]112 VS-Klassen'!$K17="X","",'[2]112 VS-Klassen'!AB17)</f>
        <v/>
      </c>
      <c r="AB17" s="7" t="str">
        <f>IF('[2]112 VS-Klassen'!$K17="X","",'[2]112 VS-Klassen'!AC17)</f>
        <v/>
      </c>
      <c r="AC17" s="7" t="str">
        <f>IF('[2]112 VS-Klassen'!$K17="X","",'[2]112 VS-Klassen'!AD17)</f>
        <v/>
      </c>
      <c r="AD17" s="7" t="str">
        <f>IF('[2]112 VS-Klassen'!$K17="X","",'[2]112 VS-Klassen'!AE17)</f>
        <v/>
      </c>
      <c r="AE17" s="7" t="str">
        <f>IF('[2]112 VS-Klassen'!$K17="X","",'[2]112 VS-Klassen'!AF17)</f>
        <v/>
      </c>
      <c r="AF17" s="7" t="str">
        <f>IF('[2]112 VS-Klassen'!$K17="X","",'[2]112 VS-Klassen'!AG17)</f>
        <v/>
      </c>
      <c r="AG17" s="7" t="str">
        <f>IF('[2]112 VS-Klassen'!$K17="X","",'[2]112 VS-Klassen'!AH17)</f>
        <v/>
      </c>
      <c r="AH17" s="7" t="str">
        <f>IF('[2]112 VS-Klassen'!$K17="X","",'[2]112 VS-Klassen'!AI17)</f>
        <v/>
      </c>
      <c r="AI17" s="7" t="str">
        <f>IF('[2]112 VS-Klassen'!$K17="X","",'[2]112 VS-Klassen'!AJ17)</f>
        <v/>
      </c>
      <c r="AJ17" s="7" t="str">
        <f>IF('[2]112 VS-Klassen'!$K17="X","",'[2]112 VS-Klassen'!AK17)</f>
        <v/>
      </c>
      <c r="AK17" s="7" t="str">
        <f>IF('[2]112 VS-Klassen'!$K17="X","",'[2]112 VS-Klassen'!AL17)</f>
        <v/>
      </c>
      <c r="AL17" s="7" t="str">
        <f>IF('[2]112 VS-Klassen'!$K17="X","",'[2]112 VS-Klassen'!AM17)</f>
        <v/>
      </c>
      <c r="AM17" s="7" t="str">
        <f>IF('[2]112 VS-Klassen'!$K17="X","",'[2]112 VS-Klassen'!AN17)</f>
        <v/>
      </c>
      <c r="AN17" s="7" t="str">
        <f>IF('[2]112 VS-Klassen'!$K17="X","",'[2]112 VS-Klassen'!AO17)</f>
        <v/>
      </c>
      <c r="AO17" s="7" t="str">
        <f>IF('[2]112 VS-Klassen'!$K17="X","",'[2]112 VS-Klassen'!AP17)</f>
        <v/>
      </c>
      <c r="AP17" s="7" t="str">
        <f>IF('[2]112 VS-Klassen'!$K17="X","",'[2]112 VS-Klassen'!AQ17)</f>
        <v/>
      </c>
      <c r="AQ17" s="7" t="str">
        <f>IF('[2]112 VS-Klassen'!$K17="X","",'[2]112 VS-Klassen'!AR17)</f>
        <v/>
      </c>
      <c r="AR17" s="7" t="str">
        <f>IF('[2]112 VS-Klassen'!$K17="X","",'[2]112 VS-Klassen'!AS17)</f>
        <v/>
      </c>
      <c r="AS17" s="7" t="str">
        <f>IF('[2]112 VS-Klassen'!$K17="X","",'[2]112 VS-Klassen'!AT17)</f>
        <v/>
      </c>
      <c r="AT17" s="7" t="str">
        <f>IF('[2]112 VS-Klassen'!$K17="X","",'[2]112 VS-Klassen'!AU17)</f>
        <v/>
      </c>
      <c r="AU17" s="7" t="str">
        <f>IF('[2]112 VS-Klassen'!$K17="X","",'[2]112 VS-Klassen'!AV17)</f>
        <v/>
      </c>
      <c r="AV17" s="7" t="str">
        <f>IF('[2]112 VS-Klassen'!$K17="X","",'[2]112 VS-Klassen'!AW17)</f>
        <v/>
      </c>
      <c r="AW17" s="7" t="str">
        <f>IF('[2]112 VS-Klassen'!$K17="X","",'[2]112 VS-Klassen'!AX17)</f>
        <v/>
      </c>
      <c r="AX17" s="7" t="str">
        <f>IF('[2]112 VS-Klassen'!$K17="X","",'[2]112 VS-Klassen'!AY17)</f>
        <v/>
      </c>
      <c r="AY17" s="7" t="str">
        <f>IF('[2]112 VS-Klassen'!$K17="X","",'[2]112 VS-Klassen'!AZ17)</f>
        <v/>
      </c>
      <c r="AZ17" s="7" t="str">
        <f>IF('[2]112 VS-Klassen'!$K17="X","",'[2]112 VS-Klassen'!BA17)</f>
        <v/>
      </c>
      <c r="BA17" s="7" t="str">
        <f>IF('[2]112 VS-Klassen'!$K17="X","",'[2]112 VS-Klassen'!BB17)</f>
        <v/>
      </c>
      <c r="BB17" s="7" t="str">
        <f>IF('[2]112 VS-Klassen'!$K17="X","",'[2]112 VS-Klassen'!BC17)</f>
        <v/>
      </c>
      <c r="BC17" s="7" t="str">
        <f>IF('[2]112 VS-Klassen'!$K17="X","",'[2]112 VS-Klassen'!BD17)</f>
        <v/>
      </c>
      <c r="BD17" s="7" t="str">
        <f>IF('[2]112 VS-Klassen'!$K17="X","",'[2]112 VS-Klassen'!BE17)</f>
        <v/>
      </c>
      <c r="BE17" s="7" t="str">
        <f>IF('[2]112 VS-Klassen'!$K17="X","",'[2]112 VS-Klassen'!BF17)</f>
        <v/>
      </c>
      <c r="BF17" s="7" t="str">
        <f>IF('[2]112 VS-Klassen'!$K17="X","",'[2]112 VS-Klassen'!BG17)</f>
        <v/>
      </c>
      <c r="BG17" s="7" t="str">
        <f>IF('[2]112 VS-Klassen'!$K17="X","",'[2]112 VS-Klassen'!BH17)</f>
        <v/>
      </c>
      <c r="BH17" s="7" t="str">
        <f>IF('[2]112 VS-Klassen'!$K17="X","",'[2]112 VS-Klassen'!BI17)</f>
        <v/>
      </c>
      <c r="BI17" s="7" t="str">
        <f>IF('[2]112 VS-Klassen'!$K17="X","",'[2]112 VS-Klassen'!BJ17)</f>
        <v/>
      </c>
      <c r="BJ17" s="7" t="str">
        <f>IF('[2]112 VS-Klassen'!$K17="X","",'[2]112 VS-Klassen'!BK17)</f>
        <v/>
      </c>
      <c r="BK17" s="7" t="str">
        <f>IF('[2]112 VS-Klassen'!$K17="X","",'[2]112 VS-Klassen'!BL17)</f>
        <v/>
      </c>
      <c r="BL17" s="7" t="str">
        <f>IF('[2]112 VS-Klassen'!$K17="X","",'[2]112 VS-Klassen'!BM17)</f>
        <v/>
      </c>
      <c r="BM17" s="7" t="str">
        <f>IF('[2]112 VS-Klassen'!$K17="X","",'[2]112 VS-Klassen'!BN17)</f>
        <v/>
      </c>
      <c r="BN17" s="7" t="str">
        <f>IF('[2]112 VS-Klassen'!$K17="X","",'[2]112 VS-Klassen'!BO17)</f>
        <v/>
      </c>
      <c r="BO17" s="7" t="str">
        <f>IF('[2]112 VS-Klassen'!$K17="X","",'[2]112 VS-Klassen'!BP17)</f>
        <v/>
      </c>
      <c r="BP17" s="7" t="str">
        <f>IF('[2]112 VS-Klassen'!$K17="X","",'[2]112 VS-Klassen'!BQ17)</f>
        <v/>
      </c>
      <c r="BQ17" s="7" t="str">
        <f>IF('[2]112 VS-Klassen'!$K17="X","",'[2]112 VS-Klassen'!BR17)</f>
        <v/>
      </c>
      <c r="BR17" s="7" t="str">
        <f>IF('[2]112 VS-Klassen'!$K17="X","",'[2]112 VS-Klassen'!BS17)</f>
        <v/>
      </c>
      <c r="BS17" s="7" t="str">
        <f>IF('[2]112 VS-Klassen'!$K17="X","",'[2]112 VS-Klassen'!BT17)</f>
        <v/>
      </c>
      <c r="BT17" s="7" t="str">
        <f>IF('[2]112 VS-Klassen'!$K17="X","",'[2]112 VS-Klassen'!BU17)</f>
        <v/>
      </c>
      <c r="BU17" s="7" t="str">
        <f>IF('[2]112 VS-Klassen'!$K17="X","",'[2]112 VS-Klassen'!BV17)</f>
        <v/>
      </c>
      <c r="BV17" s="7" t="str">
        <f>IF('[2]112 VS-Klassen'!$K17="X","",'[2]112 VS-Klassen'!BW17)</f>
        <v/>
      </c>
      <c r="BW17" s="7" t="str">
        <f>IF('[2]112 VS-Klassen'!$K17="X","",'[2]112 VS-Klassen'!BX17)</f>
        <v/>
      </c>
      <c r="BX17" s="7" t="str">
        <f>IF('[2]112 VS-Klassen'!$K17="X","",'[2]112 VS-Klassen'!BY17)</f>
        <v/>
      </c>
      <c r="BY17" s="7" t="str">
        <f>IF('[2]112 VS-Klassen'!$K17="X","",'[2]112 VS-Klassen'!BZ17)</f>
        <v/>
      </c>
      <c r="BZ17" s="7" t="str">
        <f>IF('[2]112 VS-Klassen'!$K17="X","",'[2]112 VS-Klassen'!CA17)</f>
        <v/>
      </c>
      <c r="CA17" s="7" t="str">
        <f>IF('[2]112 VS-Klassen'!$K17="X","",'[2]112 VS-Klassen'!CB17)</f>
        <v/>
      </c>
      <c r="CB17" s="7" t="str">
        <f>IF('[2]112 VS-Klassen'!$K17="X","",'[2]112 VS-Klassen'!CC17)</f>
        <v/>
      </c>
      <c r="CC17" s="7" t="str">
        <f>IF('[2]112 VS-Klassen'!$K17="X","",'[2]112 VS-Klassen'!CD17)</f>
        <v/>
      </c>
      <c r="CD17" s="7" t="str">
        <f>IF('[2]112 VS-Klassen'!$K17="X","",'[2]112 VS-Klassen'!CE17)</f>
        <v/>
      </c>
      <c r="CE17" s="7" t="str">
        <f>IF('[2]112 VS-Klassen'!$K17="X","",'[2]112 VS-Klassen'!CF17)</f>
        <v/>
      </c>
      <c r="CF17" s="7" t="str">
        <f>IF('[2]112 VS-Klassen'!$K17="X","",'[2]112 VS-Klassen'!CG17)</f>
        <v/>
      </c>
      <c r="CG17" s="7" t="str">
        <f>IF('[2]112 VS-Klassen'!$K17="X","",'[2]112 VS-Klassen'!CH17)</f>
        <v/>
      </c>
      <c r="CH17" s="7" t="str">
        <f>IF('[2]112 VS-Klassen'!$K17="X","",'[2]112 VS-Klassen'!CI17)</f>
        <v/>
      </c>
      <c r="CI17" s="7" t="str">
        <f>IF('[2]112 VS-Klassen'!$K17="X","",'[2]112 VS-Klassen'!CJ17)</f>
        <v/>
      </c>
      <c r="CJ17" s="7" t="str">
        <f>IF('[2]112 VS-Klassen'!$K17="X","",'[2]112 VS-Klassen'!CK17)</f>
        <v/>
      </c>
      <c r="CK17" s="7" t="str">
        <f>IF('[2]112 VS-Klassen'!$K17="X","",'[2]112 VS-Klassen'!CL17)</f>
        <v/>
      </c>
      <c r="CL17" s="7" t="str">
        <f>IF('[2]112 VS-Klassen'!$K17="X","",'[2]112 VS-Klassen'!CM17)</f>
        <v/>
      </c>
      <c r="CM17" s="7" t="str">
        <f>IF('[2]112 VS-Klassen'!$K17="X","",'[2]112 VS-Klassen'!CN17)</f>
        <v/>
      </c>
      <c r="CN17" s="7" t="str">
        <f>IF('[2]112 VS-Klassen'!$K17="X","",'[2]112 VS-Klassen'!CO17)</f>
        <v/>
      </c>
      <c r="CO17" s="7" t="str">
        <f>IF('[2]112 VS-Klassen'!$K17="X","",'[2]112 VS-Klassen'!CP17)</f>
        <v/>
      </c>
      <c r="CP17" s="7" t="str">
        <f>IF('[2]112 VS-Klassen'!$K17="X","",'[2]112 VS-Klassen'!CQ17)</f>
        <v/>
      </c>
      <c r="CQ17" s="7" t="str">
        <f>IF('[2]112 VS-Klassen'!$K17="X","",'[2]112 VS-Klassen'!CR17)</f>
        <v/>
      </c>
      <c r="CR17" s="7" t="str">
        <f>IF('[2]112 VS-Klassen'!$K17="X","",'[2]112 VS-Klassen'!CS17)</f>
        <v/>
      </c>
      <c r="CS17" s="61" t="str">
        <f>IF('[2]112 VS-Klassen'!$K17="X","",'[2]112 VS-Klassen'!CT17)</f>
        <v/>
      </c>
      <c r="CT17" s="62" t="str">
        <f>IF('[2]112 VS-Klassen'!$K17="X","",'[2]112 VS-Klassen'!CU17)</f>
        <v/>
      </c>
      <c r="CU17" s="62" t="str">
        <f>IF('[2]112 VS-Klassen'!$K17="X","",'[2]112 VS-Klassen'!CV17)</f>
        <v/>
      </c>
      <c r="CV17" s="62" t="str">
        <f>IF('[2]112 VS-Klassen'!$K17="X","",'[2]112 VS-Klassen'!CW17)</f>
        <v/>
      </c>
      <c r="CW17" s="62" t="str">
        <f>IF('[2]112 VS-Klassen'!$K17="X","",'[2]112 VS-Klassen'!CX17)</f>
        <v/>
      </c>
      <c r="CX17" s="62" t="str">
        <f>IF('[2]112 VS-Klassen'!$K17="X","",'[2]112 VS-Klassen'!CY17)</f>
        <v/>
      </c>
    </row>
    <row r="18" spans="1:102" x14ac:dyDescent="0.3">
      <c r="A18" s="7" t="str">
        <f>IF('[2]112 VS-Klassen'!$K18="X","",'[2]112 VS-Klassen'!B18)</f>
        <v/>
      </c>
      <c r="B18" s="7" t="str">
        <f>IF('[2]112 VS-Klassen'!$K18="X","",'[2]112 VS-Klassen'!C18)</f>
        <v/>
      </c>
      <c r="C18" s="7" t="str">
        <f>IF('[2]112 VS-Klassen'!$K18="X","",'[2]112 VS-Klassen'!D18)</f>
        <v/>
      </c>
      <c r="D18" s="7" t="str">
        <f>IF('[2]112 VS-Klassen'!$K18="X","",'[2]112 VS-Klassen'!E18)</f>
        <v/>
      </c>
      <c r="E18" s="7" t="str">
        <f>IF('[2]112 VS-Klassen'!$K18="X","",'[2]112 VS-Klassen'!F18)</f>
        <v/>
      </c>
      <c r="F18" s="7" t="str">
        <f>IF('[2]112 VS-Klassen'!$K18="X","",'[2]112 VS-Klassen'!G18)</f>
        <v/>
      </c>
      <c r="G18" s="61" t="str">
        <f>IF('[2]112 VS-Klassen'!$K18="X","",'[2]112 VS-Klassen'!H18)</f>
        <v/>
      </c>
      <c r="H18" s="7" t="str">
        <f>IF('[2]112 VS-Klassen'!$K18="X","",'[2]112 VS-Klassen'!I18)</f>
        <v/>
      </c>
      <c r="I18" s="7" t="str">
        <f>IF('[2]112 VS-Klassen'!$K18="X","",'[2]112 VS-Klassen'!J18)</f>
        <v/>
      </c>
      <c r="J18" s="7" t="str">
        <f>IF('[2]112 VS-Klassen'!$K18="X","",'[2]112 VS-Klassen'!K18)</f>
        <v/>
      </c>
      <c r="K18" s="7" t="str">
        <f>IF('[2]112 VS-Klassen'!$K18="X","",'[2]112 VS-Klassen'!L18)</f>
        <v/>
      </c>
      <c r="L18" s="7" t="str">
        <f>IF('[2]112 VS-Klassen'!$K18="X","",'[2]112 VS-Klassen'!M18)</f>
        <v/>
      </c>
      <c r="M18" s="7" t="str">
        <f>IF('[2]112 VS-Klassen'!$K18="X","",'[2]112 VS-Klassen'!N18)</f>
        <v/>
      </c>
      <c r="N18" s="7" t="str">
        <f>IF('[2]112 VS-Klassen'!$K18="X","",'[2]112 VS-Klassen'!O18)</f>
        <v/>
      </c>
      <c r="O18" s="7" t="str">
        <f>IF('[2]112 VS-Klassen'!$K18="X","",'[2]112 VS-Klassen'!P18)</f>
        <v/>
      </c>
      <c r="P18" s="7" t="str">
        <f>IF('[2]112 VS-Klassen'!$K18="X","",'[2]112 VS-Klassen'!Q18)</f>
        <v/>
      </c>
      <c r="Q18" s="7" t="str">
        <f>IF('[2]112 VS-Klassen'!$K18="X","",'[2]112 VS-Klassen'!R18)</f>
        <v/>
      </c>
      <c r="R18" s="7" t="str">
        <f>IF('[2]112 VS-Klassen'!$K18="X","",'[2]112 VS-Klassen'!S18)</f>
        <v/>
      </c>
      <c r="S18" s="7" t="str">
        <f>IF('[2]112 VS-Klassen'!$K18="X","",'[2]112 VS-Klassen'!T18)</f>
        <v/>
      </c>
      <c r="T18" s="7" t="str">
        <f>IF('[2]112 VS-Klassen'!$K18="X","",'[2]112 VS-Klassen'!U18)</f>
        <v/>
      </c>
      <c r="U18" s="7" t="str">
        <f>IF('[2]112 VS-Klassen'!$K18="X","",'[2]112 VS-Klassen'!V18)</f>
        <v/>
      </c>
      <c r="V18" s="7" t="str">
        <f>IF('[2]112 VS-Klassen'!$K18="X","",'[2]112 VS-Klassen'!W18)</f>
        <v/>
      </c>
      <c r="W18" s="7" t="str">
        <f>IF('[2]112 VS-Klassen'!$K18="X","",'[2]112 VS-Klassen'!X18)</f>
        <v/>
      </c>
      <c r="X18" s="7" t="str">
        <f>IF('[2]112 VS-Klassen'!$K18="X","",'[2]112 VS-Klassen'!Y18)</f>
        <v/>
      </c>
      <c r="Y18" s="7" t="str">
        <f>IF('[2]112 VS-Klassen'!$K18="X","",'[2]112 VS-Klassen'!Z18)</f>
        <v/>
      </c>
      <c r="Z18" s="7" t="str">
        <f>IF('[2]112 VS-Klassen'!$K18="X","",'[2]112 VS-Klassen'!AA18)</f>
        <v/>
      </c>
      <c r="AA18" s="7" t="str">
        <f>IF('[2]112 VS-Klassen'!$K18="X","",'[2]112 VS-Klassen'!AB18)</f>
        <v/>
      </c>
      <c r="AB18" s="7" t="str">
        <f>IF('[2]112 VS-Klassen'!$K18="X","",'[2]112 VS-Klassen'!AC18)</f>
        <v/>
      </c>
      <c r="AC18" s="7" t="str">
        <f>IF('[2]112 VS-Klassen'!$K18="X","",'[2]112 VS-Klassen'!AD18)</f>
        <v/>
      </c>
      <c r="AD18" s="7" t="str">
        <f>IF('[2]112 VS-Klassen'!$K18="X","",'[2]112 VS-Klassen'!AE18)</f>
        <v/>
      </c>
      <c r="AE18" s="7" t="str">
        <f>IF('[2]112 VS-Klassen'!$K18="X","",'[2]112 VS-Klassen'!AF18)</f>
        <v/>
      </c>
      <c r="AF18" s="7" t="str">
        <f>IF('[2]112 VS-Klassen'!$K18="X","",'[2]112 VS-Klassen'!AG18)</f>
        <v/>
      </c>
      <c r="AG18" s="7" t="str">
        <f>IF('[2]112 VS-Klassen'!$K18="X","",'[2]112 VS-Klassen'!AH18)</f>
        <v/>
      </c>
      <c r="AH18" s="7" t="str">
        <f>IF('[2]112 VS-Klassen'!$K18="X","",'[2]112 VS-Klassen'!AI18)</f>
        <v/>
      </c>
      <c r="AI18" s="7" t="str">
        <f>IF('[2]112 VS-Klassen'!$K18="X","",'[2]112 VS-Klassen'!AJ18)</f>
        <v/>
      </c>
      <c r="AJ18" s="7" t="str">
        <f>IF('[2]112 VS-Klassen'!$K18="X","",'[2]112 VS-Klassen'!AK18)</f>
        <v/>
      </c>
      <c r="AK18" s="7" t="str">
        <f>IF('[2]112 VS-Klassen'!$K18="X","",'[2]112 VS-Klassen'!AL18)</f>
        <v/>
      </c>
      <c r="AL18" s="7" t="str">
        <f>IF('[2]112 VS-Klassen'!$K18="X","",'[2]112 VS-Klassen'!AM18)</f>
        <v/>
      </c>
      <c r="AM18" s="7" t="str">
        <f>IF('[2]112 VS-Klassen'!$K18="X","",'[2]112 VS-Klassen'!AN18)</f>
        <v/>
      </c>
      <c r="AN18" s="7" t="str">
        <f>IF('[2]112 VS-Klassen'!$K18="X","",'[2]112 VS-Klassen'!AO18)</f>
        <v/>
      </c>
      <c r="AO18" s="7" t="str">
        <f>IF('[2]112 VS-Klassen'!$K18="X","",'[2]112 VS-Klassen'!AP18)</f>
        <v/>
      </c>
      <c r="AP18" s="7" t="str">
        <f>IF('[2]112 VS-Klassen'!$K18="X","",'[2]112 VS-Klassen'!AQ18)</f>
        <v/>
      </c>
      <c r="AQ18" s="7" t="str">
        <f>IF('[2]112 VS-Klassen'!$K18="X","",'[2]112 VS-Klassen'!AR18)</f>
        <v/>
      </c>
      <c r="AR18" s="7" t="str">
        <f>IF('[2]112 VS-Klassen'!$K18="X","",'[2]112 VS-Klassen'!AS18)</f>
        <v/>
      </c>
      <c r="AS18" s="7" t="str">
        <f>IF('[2]112 VS-Klassen'!$K18="X","",'[2]112 VS-Klassen'!AT18)</f>
        <v/>
      </c>
      <c r="AT18" s="7" t="str">
        <f>IF('[2]112 VS-Klassen'!$K18="X","",'[2]112 VS-Klassen'!AU18)</f>
        <v/>
      </c>
      <c r="AU18" s="7" t="str">
        <f>IF('[2]112 VS-Klassen'!$K18="X","",'[2]112 VS-Klassen'!AV18)</f>
        <v/>
      </c>
      <c r="AV18" s="7" t="str">
        <f>IF('[2]112 VS-Klassen'!$K18="X","",'[2]112 VS-Klassen'!AW18)</f>
        <v/>
      </c>
      <c r="AW18" s="7" t="str">
        <f>IF('[2]112 VS-Klassen'!$K18="X","",'[2]112 VS-Klassen'!AX18)</f>
        <v/>
      </c>
      <c r="AX18" s="7" t="str">
        <f>IF('[2]112 VS-Klassen'!$K18="X","",'[2]112 VS-Klassen'!AY18)</f>
        <v/>
      </c>
      <c r="AY18" s="7" t="str">
        <f>IF('[2]112 VS-Klassen'!$K18="X","",'[2]112 VS-Klassen'!AZ18)</f>
        <v/>
      </c>
      <c r="AZ18" s="7" t="str">
        <f>IF('[2]112 VS-Klassen'!$K18="X","",'[2]112 VS-Klassen'!BA18)</f>
        <v/>
      </c>
      <c r="BA18" s="7" t="str">
        <f>IF('[2]112 VS-Klassen'!$K18="X","",'[2]112 VS-Klassen'!BB18)</f>
        <v/>
      </c>
      <c r="BB18" s="7" t="str">
        <f>IF('[2]112 VS-Klassen'!$K18="X","",'[2]112 VS-Klassen'!BC18)</f>
        <v/>
      </c>
      <c r="BC18" s="7" t="str">
        <f>IF('[2]112 VS-Klassen'!$K18="X","",'[2]112 VS-Klassen'!BD18)</f>
        <v/>
      </c>
      <c r="BD18" s="7" t="str">
        <f>IF('[2]112 VS-Klassen'!$K18="X","",'[2]112 VS-Klassen'!BE18)</f>
        <v/>
      </c>
      <c r="BE18" s="7" t="str">
        <f>IF('[2]112 VS-Klassen'!$K18="X","",'[2]112 VS-Klassen'!BF18)</f>
        <v/>
      </c>
      <c r="BF18" s="7" t="str">
        <f>IF('[2]112 VS-Klassen'!$K18="X","",'[2]112 VS-Klassen'!BG18)</f>
        <v/>
      </c>
      <c r="BG18" s="7" t="str">
        <f>IF('[2]112 VS-Klassen'!$K18="X","",'[2]112 VS-Klassen'!BH18)</f>
        <v/>
      </c>
      <c r="BH18" s="7" t="str">
        <f>IF('[2]112 VS-Klassen'!$K18="X","",'[2]112 VS-Klassen'!BI18)</f>
        <v/>
      </c>
      <c r="BI18" s="7" t="str">
        <f>IF('[2]112 VS-Klassen'!$K18="X","",'[2]112 VS-Klassen'!BJ18)</f>
        <v/>
      </c>
      <c r="BJ18" s="7" t="str">
        <f>IF('[2]112 VS-Klassen'!$K18="X","",'[2]112 VS-Klassen'!BK18)</f>
        <v/>
      </c>
      <c r="BK18" s="7" t="str">
        <f>IF('[2]112 VS-Klassen'!$K18="X","",'[2]112 VS-Klassen'!BL18)</f>
        <v/>
      </c>
      <c r="BL18" s="7" t="str">
        <f>IF('[2]112 VS-Klassen'!$K18="X","",'[2]112 VS-Klassen'!BM18)</f>
        <v/>
      </c>
      <c r="BM18" s="7" t="str">
        <f>IF('[2]112 VS-Klassen'!$K18="X","",'[2]112 VS-Klassen'!BN18)</f>
        <v/>
      </c>
      <c r="BN18" s="7" t="str">
        <f>IF('[2]112 VS-Klassen'!$K18="X","",'[2]112 VS-Klassen'!BO18)</f>
        <v/>
      </c>
      <c r="BO18" s="7" t="str">
        <f>IF('[2]112 VS-Klassen'!$K18="X","",'[2]112 VS-Klassen'!BP18)</f>
        <v/>
      </c>
      <c r="BP18" s="7" t="str">
        <f>IF('[2]112 VS-Klassen'!$K18="X","",'[2]112 VS-Klassen'!BQ18)</f>
        <v/>
      </c>
      <c r="BQ18" s="7" t="str">
        <f>IF('[2]112 VS-Klassen'!$K18="X","",'[2]112 VS-Klassen'!BR18)</f>
        <v/>
      </c>
      <c r="BR18" s="7" t="str">
        <f>IF('[2]112 VS-Klassen'!$K18="X","",'[2]112 VS-Klassen'!BS18)</f>
        <v/>
      </c>
      <c r="BS18" s="7" t="str">
        <f>IF('[2]112 VS-Klassen'!$K18="X","",'[2]112 VS-Klassen'!BT18)</f>
        <v/>
      </c>
      <c r="BT18" s="7" t="str">
        <f>IF('[2]112 VS-Klassen'!$K18="X","",'[2]112 VS-Klassen'!BU18)</f>
        <v/>
      </c>
      <c r="BU18" s="7" t="str">
        <f>IF('[2]112 VS-Klassen'!$K18="X","",'[2]112 VS-Klassen'!BV18)</f>
        <v/>
      </c>
      <c r="BV18" s="7" t="str">
        <f>IF('[2]112 VS-Klassen'!$K18="X","",'[2]112 VS-Klassen'!BW18)</f>
        <v/>
      </c>
      <c r="BW18" s="7" t="str">
        <f>IF('[2]112 VS-Klassen'!$K18="X","",'[2]112 VS-Klassen'!BX18)</f>
        <v/>
      </c>
      <c r="BX18" s="7" t="str">
        <f>IF('[2]112 VS-Klassen'!$K18="X","",'[2]112 VS-Klassen'!BY18)</f>
        <v/>
      </c>
      <c r="BY18" s="7" t="str">
        <f>IF('[2]112 VS-Klassen'!$K18="X","",'[2]112 VS-Klassen'!BZ18)</f>
        <v/>
      </c>
      <c r="BZ18" s="7" t="str">
        <f>IF('[2]112 VS-Klassen'!$K18="X","",'[2]112 VS-Klassen'!CA18)</f>
        <v/>
      </c>
      <c r="CA18" s="7" t="str">
        <f>IF('[2]112 VS-Klassen'!$K18="X","",'[2]112 VS-Klassen'!CB18)</f>
        <v/>
      </c>
      <c r="CB18" s="7" t="str">
        <f>IF('[2]112 VS-Klassen'!$K18="X","",'[2]112 VS-Klassen'!CC18)</f>
        <v/>
      </c>
      <c r="CC18" s="7" t="str">
        <f>IF('[2]112 VS-Klassen'!$K18="X","",'[2]112 VS-Klassen'!CD18)</f>
        <v/>
      </c>
      <c r="CD18" s="7" t="str">
        <f>IF('[2]112 VS-Klassen'!$K18="X","",'[2]112 VS-Klassen'!CE18)</f>
        <v/>
      </c>
      <c r="CE18" s="7" t="str">
        <f>IF('[2]112 VS-Klassen'!$K18="X","",'[2]112 VS-Klassen'!CF18)</f>
        <v/>
      </c>
      <c r="CF18" s="7" t="str">
        <f>IF('[2]112 VS-Klassen'!$K18="X","",'[2]112 VS-Klassen'!CG18)</f>
        <v/>
      </c>
      <c r="CG18" s="7" t="str">
        <f>IF('[2]112 VS-Klassen'!$K18="X","",'[2]112 VS-Klassen'!CH18)</f>
        <v/>
      </c>
      <c r="CH18" s="7" t="str">
        <f>IF('[2]112 VS-Klassen'!$K18="X","",'[2]112 VS-Klassen'!CI18)</f>
        <v/>
      </c>
      <c r="CI18" s="7" t="str">
        <f>IF('[2]112 VS-Klassen'!$K18="X","",'[2]112 VS-Klassen'!CJ18)</f>
        <v/>
      </c>
      <c r="CJ18" s="7" t="str">
        <f>IF('[2]112 VS-Klassen'!$K18="X","",'[2]112 VS-Klassen'!CK18)</f>
        <v/>
      </c>
      <c r="CK18" s="7" t="str">
        <f>IF('[2]112 VS-Klassen'!$K18="X","",'[2]112 VS-Klassen'!CL18)</f>
        <v/>
      </c>
      <c r="CL18" s="7" t="str">
        <f>IF('[2]112 VS-Klassen'!$K18="X","",'[2]112 VS-Klassen'!CM18)</f>
        <v/>
      </c>
      <c r="CM18" s="7" t="str">
        <f>IF('[2]112 VS-Klassen'!$K18="X","",'[2]112 VS-Klassen'!CN18)</f>
        <v/>
      </c>
      <c r="CN18" s="7" t="str">
        <f>IF('[2]112 VS-Klassen'!$K18="X","",'[2]112 VS-Klassen'!CO18)</f>
        <v/>
      </c>
      <c r="CO18" s="7" t="str">
        <f>IF('[2]112 VS-Klassen'!$K18="X","",'[2]112 VS-Klassen'!CP18)</f>
        <v/>
      </c>
      <c r="CP18" s="7" t="str">
        <f>IF('[2]112 VS-Klassen'!$K18="X","",'[2]112 VS-Klassen'!CQ18)</f>
        <v/>
      </c>
      <c r="CQ18" s="7" t="str">
        <f>IF('[2]112 VS-Klassen'!$K18="X","",'[2]112 VS-Klassen'!CR18)</f>
        <v/>
      </c>
      <c r="CR18" s="7" t="str">
        <f>IF('[2]112 VS-Klassen'!$K18="X","",'[2]112 VS-Klassen'!CS18)</f>
        <v/>
      </c>
      <c r="CS18" s="61" t="str">
        <f>IF('[2]112 VS-Klassen'!$K18="X","",'[2]112 VS-Klassen'!CT18)</f>
        <v/>
      </c>
      <c r="CT18" s="62" t="str">
        <f>IF('[2]112 VS-Klassen'!$K18="X","",'[2]112 VS-Klassen'!CU18)</f>
        <v/>
      </c>
      <c r="CU18" s="62" t="str">
        <f>IF('[2]112 VS-Klassen'!$K18="X","",'[2]112 VS-Klassen'!CV18)</f>
        <v/>
      </c>
      <c r="CV18" s="62" t="str">
        <f>IF('[2]112 VS-Klassen'!$K18="X","",'[2]112 VS-Klassen'!CW18)</f>
        <v/>
      </c>
      <c r="CW18" s="62" t="str">
        <f>IF('[2]112 VS-Klassen'!$K18="X","",'[2]112 VS-Klassen'!CX18)</f>
        <v/>
      </c>
      <c r="CX18" s="62" t="str">
        <f>IF('[2]112 VS-Klassen'!$K18="X","",'[2]112 VS-Klassen'!CY18)</f>
        <v/>
      </c>
    </row>
    <row r="19" spans="1:102" x14ac:dyDescent="0.3">
      <c r="A19" s="7" t="str">
        <f>IF('[2]112 VS-Klassen'!$K19="X","",'[2]112 VS-Klassen'!B19)</f>
        <v/>
      </c>
      <c r="B19" s="7" t="str">
        <f>IF('[2]112 VS-Klassen'!$K19="X","",'[2]112 VS-Klassen'!C19)</f>
        <v/>
      </c>
      <c r="C19" s="7" t="str">
        <f>IF('[2]112 VS-Klassen'!$K19="X","",'[2]112 VS-Klassen'!D19)</f>
        <v/>
      </c>
      <c r="D19" s="7" t="str">
        <f>IF('[2]112 VS-Klassen'!$K19="X","",'[2]112 VS-Klassen'!E19)</f>
        <v/>
      </c>
      <c r="E19" s="7" t="str">
        <f>IF('[2]112 VS-Klassen'!$K19="X","",'[2]112 VS-Klassen'!F19)</f>
        <v/>
      </c>
      <c r="F19" s="7" t="str">
        <f>IF('[2]112 VS-Klassen'!$K19="X","",'[2]112 VS-Klassen'!G19)</f>
        <v/>
      </c>
      <c r="G19" s="61" t="str">
        <f>IF('[2]112 VS-Klassen'!$K19="X","",'[2]112 VS-Klassen'!H19)</f>
        <v/>
      </c>
      <c r="H19" s="7" t="str">
        <f>IF('[2]112 VS-Klassen'!$K19="X","",'[2]112 VS-Klassen'!I19)</f>
        <v/>
      </c>
      <c r="I19" s="7" t="str">
        <f>IF('[2]112 VS-Klassen'!$K19="X","",'[2]112 VS-Klassen'!J19)</f>
        <v/>
      </c>
      <c r="J19" s="7" t="str">
        <f>IF('[2]112 VS-Klassen'!$K19="X","",'[2]112 VS-Klassen'!K19)</f>
        <v/>
      </c>
      <c r="K19" s="7" t="str">
        <f>IF('[2]112 VS-Klassen'!$K19="X","",'[2]112 VS-Klassen'!L19)</f>
        <v/>
      </c>
      <c r="L19" s="7" t="str">
        <f>IF('[2]112 VS-Klassen'!$K19="X","",'[2]112 VS-Klassen'!M19)</f>
        <v/>
      </c>
      <c r="M19" s="7" t="str">
        <f>IF('[2]112 VS-Klassen'!$K19="X","",'[2]112 VS-Klassen'!N19)</f>
        <v/>
      </c>
      <c r="N19" s="7" t="str">
        <f>IF('[2]112 VS-Klassen'!$K19="X","",'[2]112 VS-Klassen'!O19)</f>
        <v/>
      </c>
      <c r="O19" s="7" t="str">
        <f>IF('[2]112 VS-Klassen'!$K19="X","",'[2]112 VS-Klassen'!P19)</f>
        <v/>
      </c>
      <c r="P19" s="7" t="str">
        <f>IF('[2]112 VS-Klassen'!$K19="X","",'[2]112 VS-Klassen'!Q19)</f>
        <v/>
      </c>
      <c r="Q19" s="7" t="str">
        <f>IF('[2]112 VS-Klassen'!$K19="X","",'[2]112 VS-Klassen'!R19)</f>
        <v/>
      </c>
      <c r="R19" s="7" t="str">
        <f>IF('[2]112 VS-Klassen'!$K19="X","",'[2]112 VS-Klassen'!S19)</f>
        <v/>
      </c>
      <c r="S19" s="7" t="str">
        <f>IF('[2]112 VS-Klassen'!$K19="X","",'[2]112 VS-Klassen'!T19)</f>
        <v/>
      </c>
      <c r="T19" s="7" t="str">
        <f>IF('[2]112 VS-Klassen'!$K19="X","",'[2]112 VS-Klassen'!U19)</f>
        <v/>
      </c>
      <c r="U19" s="7" t="str">
        <f>IF('[2]112 VS-Klassen'!$K19="X","",'[2]112 VS-Klassen'!V19)</f>
        <v/>
      </c>
      <c r="V19" s="7" t="str">
        <f>IF('[2]112 VS-Klassen'!$K19="X","",'[2]112 VS-Klassen'!W19)</f>
        <v/>
      </c>
      <c r="W19" s="7" t="str">
        <f>IF('[2]112 VS-Klassen'!$K19="X","",'[2]112 VS-Klassen'!X19)</f>
        <v/>
      </c>
      <c r="X19" s="7" t="str">
        <f>IF('[2]112 VS-Klassen'!$K19="X","",'[2]112 VS-Klassen'!Y19)</f>
        <v/>
      </c>
      <c r="Y19" s="7" t="str">
        <f>IF('[2]112 VS-Klassen'!$K19="X","",'[2]112 VS-Klassen'!Z19)</f>
        <v/>
      </c>
      <c r="Z19" s="7" t="str">
        <f>IF('[2]112 VS-Klassen'!$K19="X","",'[2]112 VS-Klassen'!AA19)</f>
        <v/>
      </c>
      <c r="AA19" s="7" t="str">
        <f>IF('[2]112 VS-Klassen'!$K19="X","",'[2]112 VS-Klassen'!AB19)</f>
        <v/>
      </c>
      <c r="AB19" s="7" t="str">
        <f>IF('[2]112 VS-Klassen'!$K19="X","",'[2]112 VS-Klassen'!AC19)</f>
        <v/>
      </c>
      <c r="AC19" s="7" t="str">
        <f>IF('[2]112 VS-Klassen'!$K19="X","",'[2]112 VS-Klassen'!AD19)</f>
        <v/>
      </c>
      <c r="AD19" s="7" t="str">
        <f>IF('[2]112 VS-Klassen'!$K19="X","",'[2]112 VS-Klassen'!AE19)</f>
        <v/>
      </c>
      <c r="AE19" s="7" t="str">
        <f>IF('[2]112 VS-Klassen'!$K19="X","",'[2]112 VS-Klassen'!AF19)</f>
        <v/>
      </c>
      <c r="AF19" s="7" t="str">
        <f>IF('[2]112 VS-Klassen'!$K19="X","",'[2]112 VS-Klassen'!AG19)</f>
        <v/>
      </c>
      <c r="AG19" s="7" t="str">
        <f>IF('[2]112 VS-Klassen'!$K19="X","",'[2]112 VS-Klassen'!AH19)</f>
        <v/>
      </c>
      <c r="AH19" s="7" t="str">
        <f>IF('[2]112 VS-Klassen'!$K19="X","",'[2]112 VS-Klassen'!AI19)</f>
        <v/>
      </c>
      <c r="AI19" s="7" t="str">
        <f>IF('[2]112 VS-Klassen'!$K19="X","",'[2]112 VS-Klassen'!AJ19)</f>
        <v/>
      </c>
      <c r="AJ19" s="7" t="str">
        <f>IF('[2]112 VS-Klassen'!$K19="X","",'[2]112 VS-Klassen'!AK19)</f>
        <v/>
      </c>
      <c r="AK19" s="7" t="str">
        <f>IF('[2]112 VS-Klassen'!$K19="X","",'[2]112 VS-Klassen'!AL19)</f>
        <v/>
      </c>
      <c r="AL19" s="7" t="str">
        <f>IF('[2]112 VS-Klassen'!$K19="X","",'[2]112 VS-Klassen'!AM19)</f>
        <v/>
      </c>
      <c r="AM19" s="7" t="str">
        <f>IF('[2]112 VS-Klassen'!$K19="X","",'[2]112 VS-Klassen'!AN19)</f>
        <v/>
      </c>
      <c r="AN19" s="7" t="str">
        <f>IF('[2]112 VS-Klassen'!$K19="X","",'[2]112 VS-Klassen'!AO19)</f>
        <v/>
      </c>
      <c r="AO19" s="7" t="str">
        <f>IF('[2]112 VS-Klassen'!$K19="X","",'[2]112 VS-Klassen'!AP19)</f>
        <v/>
      </c>
      <c r="AP19" s="7" t="str">
        <f>IF('[2]112 VS-Klassen'!$K19="X","",'[2]112 VS-Klassen'!AQ19)</f>
        <v/>
      </c>
      <c r="AQ19" s="7" t="str">
        <f>IF('[2]112 VS-Klassen'!$K19="X","",'[2]112 VS-Klassen'!AR19)</f>
        <v/>
      </c>
      <c r="AR19" s="7" t="str">
        <f>IF('[2]112 VS-Klassen'!$K19="X","",'[2]112 VS-Klassen'!AS19)</f>
        <v/>
      </c>
      <c r="AS19" s="7" t="str">
        <f>IF('[2]112 VS-Klassen'!$K19="X","",'[2]112 VS-Klassen'!AT19)</f>
        <v/>
      </c>
      <c r="AT19" s="7" t="str">
        <f>IF('[2]112 VS-Klassen'!$K19="X","",'[2]112 VS-Klassen'!AU19)</f>
        <v/>
      </c>
      <c r="AU19" s="7" t="str">
        <f>IF('[2]112 VS-Klassen'!$K19="X","",'[2]112 VS-Klassen'!AV19)</f>
        <v/>
      </c>
      <c r="AV19" s="7" t="str">
        <f>IF('[2]112 VS-Klassen'!$K19="X","",'[2]112 VS-Klassen'!AW19)</f>
        <v/>
      </c>
      <c r="AW19" s="7" t="str">
        <f>IF('[2]112 VS-Klassen'!$K19="X","",'[2]112 VS-Klassen'!AX19)</f>
        <v/>
      </c>
      <c r="AX19" s="7" t="str">
        <f>IF('[2]112 VS-Klassen'!$K19="X","",'[2]112 VS-Klassen'!AY19)</f>
        <v/>
      </c>
      <c r="AY19" s="7" t="str">
        <f>IF('[2]112 VS-Klassen'!$K19="X","",'[2]112 VS-Klassen'!AZ19)</f>
        <v/>
      </c>
      <c r="AZ19" s="7" t="str">
        <f>IF('[2]112 VS-Klassen'!$K19="X","",'[2]112 VS-Klassen'!BA19)</f>
        <v/>
      </c>
      <c r="BA19" s="7" t="str">
        <f>IF('[2]112 VS-Klassen'!$K19="X","",'[2]112 VS-Klassen'!BB19)</f>
        <v/>
      </c>
      <c r="BB19" s="7" t="str">
        <f>IF('[2]112 VS-Klassen'!$K19="X","",'[2]112 VS-Klassen'!BC19)</f>
        <v/>
      </c>
      <c r="BC19" s="7" t="str">
        <f>IF('[2]112 VS-Klassen'!$K19="X","",'[2]112 VS-Klassen'!BD19)</f>
        <v/>
      </c>
      <c r="BD19" s="7" t="str">
        <f>IF('[2]112 VS-Klassen'!$K19="X","",'[2]112 VS-Klassen'!BE19)</f>
        <v/>
      </c>
      <c r="BE19" s="7" t="str">
        <f>IF('[2]112 VS-Klassen'!$K19="X","",'[2]112 VS-Klassen'!BF19)</f>
        <v/>
      </c>
      <c r="BF19" s="7" t="str">
        <f>IF('[2]112 VS-Klassen'!$K19="X","",'[2]112 VS-Klassen'!BG19)</f>
        <v/>
      </c>
      <c r="BG19" s="7" t="str">
        <f>IF('[2]112 VS-Klassen'!$K19="X","",'[2]112 VS-Klassen'!BH19)</f>
        <v/>
      </c>
      <c r="BH19" s="7" t="str">
        <f>IF('[2]112 VS-Klassen'!$K19="X","",'[2]112 VS-Klassen'!BI19)</f>
        <v/>
      </c>
      <c r="BI19" s="7" t="str">
        <f>IF('[2]112 VS-Klassen'!$K19="X","",'[2]112 VS-Klassen'!BJ19)</f>
        <v/>
      </c>
      <c r="BJ19" s="7" t="str">
        <f>IF('[2]112 VS-Klassen'!$K19="X","",'[2]112 VS-Klassen'!BK19)</f>
        <v/>
      </c>
      <c r="BK19" s="7" t="str">
        <f>IF('[2]112 VS-Klassen'!$K19="X","",'[2]112 VS-Klassen'!BL19)</f>
        <v/>
      </c>
      <c r="BL19" s="7" t="str">
        <f>IF('[2]112 VS-Klassen'!$K19="X","",'[2]112 VS-Klassen'!BM19)</f>
        <v/>
      </c>
      <c r="BM19" s="7" t="str">
        <f>IF('[2]112 VS-Klassen'!$K19="X","",'[2]112 VS-Klassen'!BN19)</f>
        <v/>
      </c>
      <c r="BN19" s="7" t="str">
        <f>IF('[2]112 VS-Klassen'!$K19="X","",'[2]112 VS-Klassen'!BO19)</f>
        <v/>
      </c>
      <c r="BO19" s="7" t="str">
        <f>IF('[2]112 VS-Klassen'!$K19="X","",'[2]112 VS-Klassen'!BP19)</f>
        <v/>
      </c>
      <c r="BP19" s="7" t="str">
        <f>IF('[2]112 VS-Klassen'!$K19="X","",'[2]112 VS-Klassen'!BQ19)</f>
        <v/>
      </c>
      <c r="BQ19" s="7" t="str">
        <f>IF('[2]112 VS-Klassen'!$K19="X","",'[2]112 VS-Klassen'!BR19)</f>
        <v/>
      </c>
      <c r="BR19" s="7" t="str">
        <f>IF('[2]112 VS-Klassen'!$K19="X","",'[2]112 VS-Klassen'!BS19)</f>
        <v/>
      </c>
      <c r="BS19" s="7" t="str">
        <f>IF('[2]112 VS-Klassen'!$K19="X","",'[2]112 VS-Klassen'!BT19)</f>
        <v/>
      </c>
      <c r="BT19" s="7" t="str">
        <f>IF('[2]112 VS-Klassen'!$K19="X","",'[2]112 VS-Klassen'!BU19)</f>
        <v/>
      </c>
      <c r="BU19" s="7" t="str">
        <f>IF('[2]112 VS-Klassen'!$K19="X","",'[2]112 VS-Klassen'!BV19)</f>
        <v/>
      </c>
      <c r="BV19" s="7" t="str">
        <f>IF('[2]112 VS-Klassen'!$K19="X","",'[2]112 VS-Klassen'!BW19)</f>
        <v/>
      </c>
      <c r="BW19" s="7" t="str">
        <f>IF('[2]112 VS-Klassen'!$K19="X","",'[2]112 VS-Klassen'!BX19)</f>
        <v/>
      </c>
      <c r="BX19" s="7" t="str">
        <f>IF('[2]112 VS-Klassen'!$K19="X","",'[2]112 VS-Klassen'!BY19)</f>
        <v/>
      </c>
      <c r="BY19" s="7" t="str">
        <f>IF('[2]112 VS-Klassen'!$K19="X","",'[2]112 VS-Klassen'!BZ19)</f>
        <v/>
      </c>
      <c r="BZ19" s="7" t="str">
        <f>IF('[2]112 VS-Klassen'!$K19="X","",'[2]112 VS-Klassen'!CA19)</f>
        <v/>
      </c>
      <c r="CA19" s="7" t="str">
        <f>IF('[2]112 VS-Klassen'!$K19="X","",'[2]112 VS-Klassen'!CB19)</f>
        <v/>
      </c>
      <c r="CB19" s="7" t="str">
        <f>IF('[2]112 VS-Klassen'!$K19="X","",'[2]112 VS-Klassen'!CC19)</f>
        <v/>
      </c>
      <c r="CC19" s="7" t="str">
        <f>IF('[2]112 VS-Klassen'!$K19="X","",'[2]112 VS-Klassen'!CD19)</f>
        <v/>
      </c>
      <c r="CD19" s="7" t="str">
        <f>IF('[2]112 VS-Klassen'!$K19="X","",'[2]112 VS-Klassen'!CE19)</f>
        <v/>
      </c>
      <c r="CE19" s="7" t="str">
        <f>IF('[2]112 VS-Klassen'!$K19="X","",'[2]112 VS-Klassen'!CF19)</f>
        <v/>
      </c>
      <c r="CF19" s="7" t="str">
        <f>IF('[2]112 VS-Klassen'!$K19="X","",'[2]112 VS-Klassen'!CG19)</f>
        <v/>
      </c>
      <c r="CG19" s="7" t="str">
        <f>IF('[2]112 VS-Klassen'!$K19="X","",'[2]112 VS-Klassen'!CH19)</f>
        <v/>
      </c>
      <c r="CH19" s="7" t="str">
        <f>IF('[2]112 VS-Klassen'!$K19="X","",'[2]112 VS-Klassen'!CI19)</f>
        <v/>
      </c>
      <c r="CI19" s="7" t="str">
        <f>IF('[2]112 VS-Klassen'!$K19="X","",'[2]112 VS-Klassen'!CJ19)</f>
        <v/>
      </c>
      <c r="CJ19" s="7" t="str">
        <f>IF('[2]112 VS-Klassen'!$K19="X","",'[2]112 VS-Klassen'!CK19)</f>
        <v/>
      </c>
      <c r="CK19" s="7" t="str">
        <f>IF('[2]112 VS-Klassen'!$K19="X","",'[2]112 VS-Klassen'!CL19)</f>
        <v/>
      </c>
      <c r="CL19" s="7" t="str">
        <f>IF('[2]112 VS-Klassen'!$K19="X","",'[2]112 VS-Klassen'!CM19)</f>
        <v/>
      </c>
      <c r="CM19" s="7" t="str">
        <f>IF('[2]112 VS-Klassen'!$K19="X","",'[2]112 VS-Klassen'!CN19)</f>
        <v/>
      </c>
      <c r="CN19" s="7" t="str">
        <f>IF('[2]112 VS-Klassen'!$K19="X","",'[2]112 VS-Klassen'!CO19)</f>
        <v/>
      </c>
      <c r="CO19" s="7" t="str">
        <f>IF('[2]112 VS-Klassen'!$K19="X","",'[2]112 VS-Klassen'!CP19)</f>
        <v/>
      </c>
      <c r="CP19" s="7" t="str">
        <f>IF('[2]112 VS-Klassen'!$K19="X","",'[2]112 VS-Klassen'!CQ19)</f>
        <v/>
      </c>
      <c r="CQ19" s="7" t="str">
        <f>IF('[2]112 VS-Klassen'!$K19="X","",'[2]112 VS-Klassen'!CR19)</f>
        <v/>
      </c>
      <c r="CR19" s="7" t="str">
        <f>IF('[2]112 VS-Klassen'!$K19="X","",'[2]112 VS-Klassen'!CS19)</f>
        <v/>
      </c>
      <c r="CS19" s="61" t="str">
        <f>IF('[2]112 VS-Klassen'!$K19="X","",'[2]112 VS-Klassen'!CT19)</f>
        <v/>
      </c>
      <c r="CT19" s="62" t="str">
        <f>IF('[2]112 VS-Klassen'!$K19="X","",'[2]112 VS-Klassen'!CU19)</f>
        <v/>
      </c>
      <c r="CU19" s="62" t="str">
        <f>IF('[2]112 VS-Klassen'!$K19="X","",'[2]112 VS-Klassen'!CV19)</f>
        <v/>
      </c>
      <c r="CV19" s="62" t="str">
        <f>IF('[2]112 VS-Klassen'!$K19="X","",'[2]112 VS-Klassen'!CW19)</f>
        <v/>
      </c>
      <c r="CW19" s="62" t="str">
        <f>IF('[2]112 VS-Klassen'!$K19="X","",'[2]112 VS-Klassen'!CX19)</f>
        <v/>
      </c>
      <c r="CX19" s="62" t="str">
        <f>IF('[2]112 VS-Klassen'!$K19="X","",'[2]112 VS-Klassen'!CY19)</f>
        <v/>
      </c>
    </row>
    <row r="20" spans="1:102" x14ac:dyDescent="0.3">
      <c r="A20" s="7" t="str">
        <f>IF('[2]112 VS-Klassen'!$K20="X","",'[2]112 VS-Klassen'!B20)</f>
        <v/>
      </c>
      <c r="B20" s="7" t="str">
        <f>IF('[2]112 VS-Klassen'!$K20="X","",'[2]112 VS-Klassen'!C20)</f>
        <v/>
      </c>
      <c r="C20" s="7" t="str">
        <f>IF('[2]112 VS-Klassen'!$K20="X","",'[2]112 VS-Klassen'!D20)</f>
        <v/>
      </c>
      <c r="D20" s="7" t="str">
        <f>IF('[2]112 VS-Klassen'!$K20="X","",'[2]112 VS-Klassen'!E20)</f>
        <v/>
      </c>
      <c r="E20" s="7" t="str">
        <f>IF('[2]112 VS-Klassen'!$K20="X","",'[2]112 VS-Klassen'!F20)</f>
        <v/>
      </c>
      <c r="F20" s="7" t="str">
        <f>IF('[2]112 VS-Klassen'!$K20="X","",'[2]112 VS-Klassen'!G20)</f>
        <v/>
      </c>
      <c r="G20" s="7" t="str">
        <f>IF('[2]112 VS-Klassen'!$K20="X","",'[2]112 VS-Klassen'!H20)</f>
        <v/>
      </c>
      <c r="H20" s="7" t="str">
        <f>IF('[2]112 VS-Klassen'!$K20="X","",'[2]112 VS-Klassen'!I20)</f>
        <v/>
      </c>
      <c r="I20" s="7" t="str">
        <f>IF('[2]112 VS-Klassen'!$K20="X","",'[2]112 VS-Klassen'!J20)</f>
        <v/>
      </c>
      <c r="J20" s="7" t="str">
        <f>IF('[2]112 VS-Klassen'!$K20="X","",'[2]112 VS-Klassen'!K20)</f>
        <v/>
      </c>
      <c r="K20" s="7" t="str">
        <f>IF('[2]112 VS-Klassen'!$K20="X","",'[2]112 VS-Klassen'!L20)</f>
        <v/>
      </c>
      <c r="L20" s="7" t="str">
        <f>IF('[2]112 VS-Klassen'!$K20="X","",'[2]112 VS-Klassen'!M20)</f>
        <v/>
      </c>
      <c r="M20" s="7" t="str">
        <f>IF('[2]112 VS-Klassen'!$K20="X","",'[2]112 VS-Klassen'!N20)</f>
        <v/>
      </c>
      <c r="N20" s="7" t="str">
        <f>IF('[2]112 VS-Klassen'!$K20="X","",'[2]112 VS-Klassen'!O20)</f>
        <v/>
      </c>
      <c r="O20" s="7" t="str">
        <f>IF('[2]112 VS-Klassen'!$K20="X","",'[2]112 VS-Klassen'!P20)</f>
        <v/>
      </c>
      <c r="P20" s="7" t="str">
        <f>IF('[2]112 VS-Klassen'!$K20="X","",'[2]112 VS-Klassen'!Q20)</f>
        <v/>
      </c>
      <c r="Q20" s="7" t="str">
        <f>IF('[2]112 VS-Klassen'!$K20="X","",'[2]112 VS-Klassen'!R20)</f>
        <v/>
      </c>
      <c r="R20" s="7" t="str">
        <f>IF('[2]112 VS-Klassen'!$K20="X","",'[2]112 VS-Klassen'!S20)</f>
        <v/>
      </c>
      <c r="S20" s="7" t="str">
        <f>IF('[2]112 VS-Klassen'!$K20="X","",'[2]112 VS-Klassen'!T20)</f>
        <v/>
      </c>
      <c r="T20" s="7" t="str">
        <f>IF('[2]112 VS-Klassen'!$K20="X","",'[2]112 VS-Klassen'!U20)</f>
        <v/>
      </c>
      <c r="U20" s="7" t="str">
        <f>IF('[2]112 VS-Klassen'!$K20="X","",'[2]112 VS-Klassen'!V20)</f>
        <v/>
      </c>
      <c r="V20" s="7" t="str">
        <f>IF('[2]112 VS-Klassen'!$K20="X","",'[2]112 VS-Klassen'!W20)</f>
        <v/>
      </c>
      <c r="W20" s="7" t="str">
        <f>IF('[2]112 VS-Klassen'!$K20="X","",'[2]112 VS-Klassen'!X20)</f>
        <v/>
      </c>
      <c r="X20" s="7" t="str">
        <f>IF('[2]112 VS-Klassen'!$K20="X","",'[2]112 VS-Klassen'!Y20)</f>
        <v/>
      </c>
      <c r="Y20" s="7" t="str">
        <f>IF('[2]112 VS-Klassen'!$K20="X","",'[2]112 VS-Klassen'!Z20)</f>
        <v/>
      </c>
      <c r="Z20" s="7" t="str">
        <f>IF('[2]112 VS-Klassen'!$K20="X","",'[2]112 VS-Klassen'!AA20)</f>
        <v/>
      </c>
      <c r="AA20" s="7" t="str">
        <f>IF('[2]112 VS-Klassen'!$K20="X","",'[2]112 VS-Klassen'!AB20)</f>
        <v/>
      </c>
      <c r="AB20" s="7" t="str">
        <f>IF('[2]112 VS-Klassen'!$K20="X","",'[2]112 VS-Klassen'!AC20)</f>
        <v/>
      </c>
      <c r="AC20" s="7" t="str">
        <f>IF('[2]112 VS-Klassen'!$K20="X","",'[2]112 VS-Klassen'!AD20)</f>
        <v/>
      </c>
      <c r="AD20" s="7" t="str">
        <f>IF('[2]112 VS-Klassen'!$K20="X","",'[2]112 VS-Klassen'!AE20)</f>
        <v/>
      </c>
      <c r="AE20" s="7" t="str">
        <f>IF('[2]112 VS-Klassen'!$K20="X","",'[2]112 VS-Klassen'!AF20)</f>
        <v/>
      </c>
      <c r="AF20" s="7" t="str">
        <f>IF('[2]112 VS-Klassen'!$K20="X","",'[2]112 VS-Klassen'!AG20)</f>
        <v/>
      </c>
      <c r="AG20" s="7" t="str">
        <f>IF('[2]112 VS-Klassen'!$K20="X","",'[2]112 VS-Klassen'!AH20)</f>
        <v/>
      </c>
      <c r="AH20" s="7" t="str">
        <f>IF('[2]112 VS-Klassen'!$K20="X","",'[2]112 VS-Klassen'!AI20)</f>
        <v/>
      </c>
      <c r="AI20" s="7" t="str">
        <f>IF('[2]112 VS-Klassen'!$K20="X","",'[2]112 VS-Klassen'!AJ20)</f>
        <v/>
      </c>
      <c r="AJ20" s="7" t="str">
        <f>IF('[2]112 VS-Klassen'!$K20="X","",'[2]112 VS-Klassen'!AK20)</f>
        <v/>
      </c>
      <c r="AK20" s="7" t="str">
        <f>IF('[2]112 VS-Klassen'!$K20="X","",'[2]112 VS-Klassen'!AL20)</f>
        <v/>
      </c>
      <c r="AL20" s="7" t="str">
        <f>IF('[2]112 VS-Klassen'!$K20="X","",'[2]112 VS-Klassen'!AM20)</f>
        <v/>
      </c>
      <c r="AM20" s="7" t="str">
        <f>IF('[2]112 VS-Klassen'!$K20="X","",'[2]112 VS-Klassen'!AN20)</f>
        <v/>
      </c>
      <c r="AN20" s="7" t="str">
        <f>IF('[2]112 VS-Klassen'!$K20="X","",'[2]112 VS-Klassen'!AO20)</f>
        <v/>
      </c>
      <c r="AO20" s="7" t="str">
        <f>IF('[2]112 VS-Klassen'!$K20="X","",'[2]112 VS-Klassen'!AP20)</f>
        <v/>
      </c>
      <c r="AP20" s="7" t="str">
        <f>IF('[2]112 VS-Klassen'!$K20="X","",'[2]112 VS-Klassen'!AQ20)</f>
        <v/>
      </c>
      <c r="AQ20" s="7" t="str">
        <f>IF('[2]112 VS-Klassen'!$K20="X","",'[2]112 VS-Klassen'!AR20)</f>
        <v/>
      </c>
      <c r="AR20" s="7" t="str">
        <f>IF('[2]112 VS-Klassen'!$K20="X","",'[2]112 VS-Klassen'!AS20)</f>
        <v/>
      </c>
      <c r="AS20" s="7" t="str">
        <f>IF('[2]112 VS-Klassen'!$K20="X","",'[2]112 VS-Klassen'!AT20)</f>
        <v/>
      </c>
      <c r="AT20" s="7" t="str">
        <f>IF('[2]112 VS-Klassen'!$K20="X","",'[2]112 VS-Klassen'!AU20)</f>
        <v/>
      </c>
      <c r="AU20" s="7" t="str">
        <f>IF('[2]112 VS-Klassen'!$K20="X","",'[2]112 VS-Klassen'!AV20)</f>
        <v/>
      </c>
      <c r="AV20" s="7" t="str">
        <f>IF('[2]112 VS-Klassen'!$K20="X","",'[2]112 VS-Klassen'!AW20)</f>
        <v/>
      </c>
      <c r="AW20" s="7" t="str">
        <f>IF('[2]112 VS-Klassen'!$K20="X","",'[2]112 VS-Klassen'!AX20)</f>
        <v/>
      </c>
      <c r="AX20" s="7" t="str">
        <f>IF('[2]112 VS-Klassen'!$K20="X","",'[2]112 VS-Klassen'!AY20)</f>
        <v/>
      </c>
      <c r="AY20" s="7" t="str">
        <f>IF('[2]112 VS-Klassen'!$K20="X","",'[2]112 VS-Klassen'!AZ20)</f>
        <v/>
      </c>
      <c r="AZ20" s="7" t="str">
        <f>IF('[2]112 VS-Klassen'!$K20="X","",'[2]112 VS-Klassen'!BA20)</f>
        <v/>
      </c>
      <c r="BA20" s="7" t="str">
        <f>IF('[2]112 VS-Klassen'!$K20="X","",'[2]112 VS-Klassen'!BB20)</f>
        <v/>
      </c>
      <c r="BB20" s="7" t="str">
        <f>IF('[2]112 VS-Klassen'!$K20="X","",'[2]112 VS-Klassen'!BC20)</f>
        <v/>
      </c>
      <c r="BC20" s="7" t="str">
        <f>IF('[2]112 VS-Klassen'!$K20="X","",'[2]112 VS-Klassen'!BD20)</f>
        <v/>
      </c>
      <c r="BD20" s="7" t="str">
        <f>IF('[2]112 VS-Klassen'!$K20="X","",'[2]112 VS-Klassen'!BE20)</f>
        <v/>
      </c>
      <c r="BE20" s="7" t="str">
        <f>IF('[2]112 VS-Klassen'!$K20="X","",'[2]112 VS-Klassen'!BF20)</f>
        <v/>
      </c>
      <c r="BF20" s="7" t="str">
        <f>IF('[2]112 VS-Klassen'!$K20="X","",'[2]112 VS-Klassen'!BG20)</f>
        <v/>
      </c>
      <c r="BG20" s="7" t="str">
        <f>IF('[2]112 VS-Klassen'!$K20="X","",'[2]112 VS-Klassen'!BH20)</f>
        <v/>
      </c>
      <c r="BH20" s="7" t="str">
        <f>IF('[2]112 VS-Klassen'!$K20="X","",'[2]112 VS-Klassen'!BI20)</f>
        <v/>
      </c>
      <c r="BI20" s="7" t="str">
        <f>IF('[2]112 VS-Klassen'!$K20="X","",'[2]112 VS-Klassen'!BJ20)</f>
        <v/>
      </c>
      <c r="BJ20" s="7" t="str">
        <f>IF('[2]112 VS-Klassen'!$K20="X","",'[2]112 VS-Klassen'!BK20)</f>
        <v/>
      </c>
      <c r="BK20" s="7" t="str">
        <f>IF('[2]112 VS-Klassen'!$K20="X","",'[2]112 VS-Klassen'!BL20)</f>
        <v/>
      </c>
      <c r="BL20" s="7" t="str">
        <f>IF('[2]112 VS-Klassen'!$K20="X","",'[2]112 VS-Klassen'!BM20)</f>
        <v/>
      </c>
      <c r="BM20" s="7" t="str">
        <f>IF('[2]112 VS-Klassen'!$K20="X","",'[2]112 VS-Klassen'!BN20)</f>
        <v/>
      </c>
      <c r="BN20" s="7" t="str">
        <f>IF('[2]112 VS-Klassen'!$K20="X","",'[2]112 VS-Klassen'!BO20)</f>
        <v/>
      </c>
      <c r="BO20" s="7" t="str">
        <f>IF('[2]112 VS-Klassen'!$K20="X","",'[2]112 VS-Klassen'!BP20)</f>
        <v/>
      </c>
      <c r="BP20" s="7" t="str">
        <f>IF('[2]112 VS-Klassen'!$K20="X","",'[2]112 VS-Klassen'!BQ20)</f>
        <v/>
      </c>
      <c r="BQ20" s="7" t="str">
        <f>IF('[2]112 VS-Klassen'!$K20="X","",'[2]112 VS-Klassen'!BR20)</f>
        <v/>
      </c>
      <c r="BR20" s="7" t="str">
        <f>IF('[2]112 VS-Klassen'!$K20="X","",'[2]112 VS-Klassen'!BS20)</f>
        <v/>
      </c>
      <c r="BS20" s="7" t="str">
        <f>IF('[2]112 VS-Klassen'!$K20="X","",'[2]112 VS-Klassen'!BT20)</f>
        <v/>
      </c>
      <c r="BT20" s="7" t="str">
        <f>IF('[2]112 VS-Klassen'!$K20="X","",'[2]112 VS-Klassen'!BU20)</f>
        <v/>
      </c>
      <c r="BU20" s="7" t="str">
        <f>IF('[2]112 VS-Klassen'!$K20="X","",'[2]112 VS-Klassen'!BV20)</f>
        <v/>
      </c>
      <c r="BV20" s="7" t="str">
        <f>IF('[2]112 VS-Klassen'!$K20="X","",'[2]112 VS-Klassen'!BW20)</f>
        <v/>
      </c>
      <c r="BW20" s="7" t="str">
        <f>IF('[2]112 VS-Klassen'!$K20="X","",'[2]112 VS-Klassen'!BX20)</f>
        <v/>
      </c>
      <c r="BX20" s="7" t="str">
        <f>IF('[2]112 VS-Klassen'!$K20="X","",'[2]112 VS-Klassen'!BY20)</f>
        <v/>
      </c>
      <c r="BY20" s="7" t="str">
        <f>IF('[2]112 VS-Klassen'!$K20="X","",'[2]112 VS-Klassen'!BZ20)</f>
        <v/>
      </c>
      <c r="BZ20" s="7" t="str">
        <f>IF('[2]112 VS-Klassen'!$K20="X","",'[2]112 VS-Klassen'!CA20)</f>
        <v/>
      </c>
      <c r="CA20" s="7" t="str">
        <f>IF('[2]112 VS-Klassen'!$K20="X","",'[2]112 VS-Klassen'!CB20)</f>
        <v/>
      </c>
      <c r="CB20" s="7" t="str">
        <f>IF('[2]112 VS-Klassen'!$K20="X","",'[2]112 VS-Klassen'!CC20)</f>
        <v/>
      </c>
      <c r="CC20" s="7" t="str">
        <f>IF('[2]112 VS-Klassen'!$K20="X","",'[2]112 VS-Klassen'!CD20)</f>
        <v/>
      </c>
      <c r="CD20" s="7" t="str">
        <f>IF('[2]112 VS-Klassen'!$K20="X","",'[2]112 VS-Klassen'!CE20)</f>
        <v/>
      </c>
      <c r="CE20" s="7" t="str">
        <f>IF('[2]112 VS-Klassen'!$K20="X","",'[2]112 VS-Klassen'!CF20)</f>
        <v/>
      </c>
      <c r="CF20" s="7" t="str">
        <f>IF('[2]112 VS-Klassen'!$K20="X","",'[2]112 VS-Klassen'!CG20)</f>
        <v/>
      </c>
      <c r="CG20" s="7" t="str">
        <f>IF('[2]112 VS-Klassen'!$K20="X","",'[2]112 VS-Klassen'!CH20)</f>
        <v/>
      </c>
      <c r="CH20" s="7" t="str">
        <f>IF('[2]112 VS-Klassen'!$K20="X","",'[2]112 VS-Klassen'!CI20)</f>
        <v/>
      </c>
      <c r="CI20" s="7" t="str">
        <f>IF('[2]112 VS-Klassen'!$K20="X","",'[2]112 VS-Klassen'!CJ20)</f>
        <v/>
      </c>
      <c r="CJ20" s="7" t="str">
        <f>IF('[2]112 VS-Klassen'!$K20="X","",'[2]112 VS-Klassen'!CK20)</f>
        <v/>
      </c>
      <c r="CK20" s="7" t="str">
        <f>IF('[2]112 VS-Klassen'!$K20="X","",'[2]112 VS-Klassen'!CL20)</f>
        <v/>
      </c>
      <c r="CL20" s="7" t="str">
        <f>IF('[2]112 VS-Klassen'!$K20="X","",'[2]112 VS-Klassen'!CM20)</f>
        <v/>
      </c>
      <c r="CM20" s="7" t="str">
        <f>IF('[2]112 VS-Klassen'!$K20="X","",'[2]112 VS-Klassen'!CN20)</f>
        <v/>
      </c>
      <c r="CN20" s="7" t="str">
        <f>IF('[2]112 VS-Klassen'!$K20="X","",'[2]112 VS-Klassen'!CO20)</f>
        <v/>
      </c>
      <c r="CO20" s="7" t="str">
        <f>IF('[2]112 VS-Klassen'!$K20="X","",'[2]112 VS-Klassen'!CP20)</f>
        <v/>
      </c>
      <c r="CP20" s="7" t="str">
        <f>IF('[2]112 VS-Klassen'!$K20="X","",'[2]112 VS-Klassen'!CQ20)</f>
        <v/>
      </c>
      <c r="CQ20" s="7" t="str">
        <f>IF('[2]112 VS-Klassen'!$K20="X","",'[2]112 VS-Klassen'!CR20)</f>
        <v/>
      </c>
      <c r="CR20" s="7" t="str">
        <f>IF('[2]112 VS-Klassen'!$K20="X","",'[2]112 VS-Klassen'!CS20)</f>
        <v/>
      </c>
      <c r="CS20" s="61" t="str">
        <f>IF('[2]112 VS-Klassen'!$K20="X","",'[2]112 VS-Klassen'!CT20)</f>
        <v/>
      </c>
      <c r="CT20" s="62" t="str">
        <f>IF('[2]112 VS-Klassen'!$K20="X","",'[2]112 VS-Klassen'!CU20)</f>
        <v/>
      </c>
      <c r="CU20" s="62" t="str">
        <f>IF('[2]112 VS-Klassen'!$K20="X","",'[2]112 VS-Klassen'!CV20)</f>
        <v/>
      </c>
      <c r="CV20" s="62" t="str">
        <f>IF('[2]112 VS-Klassen'!$K20="X","",'[2]112 VS-Klassen'!CW20)</f>
        <v/>
      </c>
      <c r="CW20" s="62" t="str">
        <f>IF('[2]112 VS-Klassen'!$K20="X","",'[2]112 VS-Klassen'!CX20)</f>
        <v/>
      </c>
      <c r="CX20" s="62" t="str">
        <f>IF('[2]112 VS-Klassen'!$K20="X","",'[2]112 VS-Klassen'!CY20)</f>
        <v/>
      </c>
    </row>
    <row r="21" spans="1:102" x14ac:dyDescent="0.3">
      <c r="A21" s="7" t="str">
        <f>IF('[2]112 VS-Klassen'!$K21="X","",'[2]112 VS-Klassen'!B21)</f>
        <v/>
      </c>
      <c r="B21" s="7" t="str">
        <f>IF('[2]112 VS-Klassen'!$K21="X","",'[2]112 VS-Klassen'!C21)</f>
        <v/>
      </c>
      <c r="C21" s="7" t="str">
        <f>IF('[2]112 VS-Klassen'!$K21="X","",'[2]112 VS-Klassen'!D21)</f>
        <v/>
      </c>
      <c r="D21" s="7" t="str">
        <f>IF('[2]112 VS-Klassen'!$K21="X","",'[2]112 VS-Klassen'!E21)</f>
        <v/>
      </c>
      <c r="E21" s="7" t="str">
        <f>IF('[2]112 VS-Klassen'!$K21="X","",'[2]112 VS-Klassen'!F21)</f>
        <v/>
      </c>
      <c r="F21" s="7" t="str">
        <f>IF('[2]112 VS-Klassen'!$K21="X","",'[2]112 VS-Klassen'!G21)</f>
        <v/>
      </c>
      <c r="G21" s="7" t="str">
        <f>IF('[2]112 VS-Klassen'!$K21="X","",'[2]112 VS-Klassen'!H21)</f>
        <v/>
      </c>
      <c r="H21" s="7" t="str">
        <f>IF('[2]112 VS-Klassen'!$K21="X","",'[2]112 VS-Klassen'!I21)</f>
        <v/>
      </c>
      <c r="I21" s="7" t="str">
        <f>IF('[2]112 VS-Klassen'!$K21="X","",'[2]112 VS-Klassen'!J21)</f>
        <v/>
      </c>
      <c r="J21" s="7" t="str">
        <f>IF('[2]112 VS-Klassen'!$K21="X","",'[2]112 VS-Klassen'!K21)</f>
        <v/>
      </c>
      <c r="K21" s="7" t="str">
        <f>IF('[2]112 VS-Klassen'!$K21="X","",'[2]112 VS-Klassen'!L21)</f>
        <v/>
      </c>
      <c r="L21" s="7" t="str">
        <f>IF('[2]112 VS-Klassen'!$K21="X","",'[2]112 VS-Klassen'!M21)</f>
        <v/>
      </c>
      <c r="M21" s="7" t="str">
        <f>IF('[2]112 VS-Klassen'!$K21="X","",'[2]112 VS-Klassen'!N21)</f>
        <v/>
      </c>
      <c r="N21" s="7" t="str">
        <f>IF('[2]112 VS-Klassen'!$K21="X","",'[2]112 VS-Klassen'!O21)</f>
        <v/>
      </c>
      <c r="O21" s="7" t="str">
        <f>IF('[2]112 VS-Klassen'!$K21="X","",'[2]112 VS-Klassen'!P21)</f>
        <v/>
      </c>
      <c r="P21" s="7" t="str">
        <f>IF('[2]112 VS-Klassen'!$K21="X","",'[2]112 VS-Klassen'!Q21)</f>
        <v/>
      </c>
      <c r="Q21" s="7" t="str">
        <f>IF('[2]112 VS-Klassen'!$K21="X","",'[2]112 VS-Klassen'!R21)</f>
        <v/>
      </c>
      <c r="R21" s="7" t="str">
        <f>IF('[2]112 VS-Klassen'!$K21="X","",'[2]112 VS-Klassen'!S21)</f>
        <v/>
      </c>
      <c r="S21" s="7" t="str">
        <f>IF('[2]112 VS-Klassen'!$K21="X","",'[2]112 VS-Klassen'!T21)</f>
        <v/>
      </c>
      <c r="T21" s="7" t="str">
        <f>IF('[2]112 VS-Klassen'!$K21="X","",'[2]112 VS-Klassen'!U21)</f>
        <v/>
      </c>
      <c r="U21" s="7" t="str">
        <f>IF('[2]112 VS-Klassen'!$K21="X","",'[2]112 VS-Klassen'!V21)</f>
        <v/>
      </c>
      <c r="V21" s="7" t="str">
        <f>IF('[2]112 VS-Klassen'!$K21="X","",'[2]112 VS-Klassen'!W21)</f>
        <v/>
      </c>
      <c r="W21" s="7" t="str">
        <f>IF('[2]112 VS-Klassen'!$K21="X","",'[2]112 VS-Klassen'!X21)</f>
        <v/>
      </c>
      <c r="X21" s="7" t="str">
        <f>IF('[2]112 VS-Klassen'!$K21="X","",'[2]112 VS-Klassen'!Y21)</f>
        <v/>
      </c>
      <c r="Y21" s="7" t="str">
        <f>IF('[2]112 VS-Klassen'!$K21="X","",'[2]112 VS-Klassen'!Z21)</f>
        <v/>
      </c>
      <c r="Z21" s="7" t="str">
        <f>IF('[2]112 VS-Klassen'!$K21="X","",'[2]112 VS-Klassen'!AA21)</f>
        <v/>
      </c>
      <c r="AA21" s="7" t="str">
        <f>IF('[2]112 VS-Klassen'!$K21="X","",'[2]112 VS-Klassen'!AB21)</f>
        <v/>
      </c>
      <c r="AB21" s="7" t="str">
        <f>IF('[2]112 VS-Klassen'!$K21="X","",'[2]112 VS-Klassen'!AC21)</f>
        <v/>
      </c>
      <c r="AC21" s="7" t="str">
        <f>IF('[2]112 VS-Klassen'!$K21="X","",'[2]112 VS-Klassen'!AD21)</f>
        <v/>
      </c>
      <c r="AD21" s="7" t="str">
        <f>IF('[2]112 VS-Klassen'!$K21="X","",'[2]112 VS-Klassen'!AE21)</f>
        <v/>
      </c>
      <c r="AE21" s="7" t="str">
        <f>IF('[2]112 VS-Klassen'!$K21="X","",'[2]112 VS-Klassen'!AF21)</f>
        <v/>
      </c>
      <c r="AF21" s="7" t="str">
        <f>IF('[2]112 VS-Klassen'!$K21="X","",'[2]112 VS-Klassen'!AG21)</f>
        <v/>
      </c>
      <c r="AG21" s="7" t="str">
        <f>IF('[2]112 VS-Klassen'!$K21="X","",'[2]112 VS-Klassen'!AH21)</f>
        <v/>
      </c>
      <c r="AH21" s="7" t="str">
        <f>IF('[2]112 VS-Klassen'!$K21="X","",'[2]112 VS-Klassen'!AI21)</f>
        <v/>
      </c>
      <c r="AI21" s="7" t="str">
        <f>IF('[2]112 VS-Klassen'!$K21="X","",'[2]112 VS-Klassen'!AJ21)</f>
        <v/>
      </c>
      <c r="AJ21" s="7" t="str">
        <f>IF('[2]112 VS-Klassen'!$K21="X","",'[2]112 VS-Klassen'!AK21)</f>
        <v/>
      </c>
      <c r="AK21" s="7" t="str">
        <f>IF('[2]112 VS-Klassen'!$K21="X","",'[2]112 VS-Klassen'!AL21)</f>
        <v/>
      </c>
      <c r="AL21" s="7" t="str">
        <f>IF('[2]112 VS-Klassen'!$K21="X","",'[2]112 VS-Klassen'!AM21)</f>
        <v/>
      </c>
      <c r="AM21" s="7" t="str">
        <f>IF('[2]112 VS-Klassen'!$K21="X","",'[2]112 VS-Klassen'!AN21)</f>
        <v/>
      </c>
      <c r="AN21" s="7" t="str">
        <f>IF('[2]112 VS-Klassen'!$K21="X","",'[2]112 VS-Klassen'!AO21)</f>
        <v/>
      </c>
      <c r="AO21" s="7" t="str">
        <f>IF('[2]112 VS-Klassen'!$K21="X","",'[2]112 VS-Klassen'!AP21)</f>
        <v/>
      </c>
      <c r="AP21" s="7" t="str">
        <f>IF('[2]112 VS-Klassen'!$K21="X","",'[2]112 VS-Klassen'!AQ21)</f>
        <v/>
      </c>
      <c r="AQ21" s="7" t="str">
        <f>IF('[2]112 VS-Klassen'!$K21="X","",'[2]112 VS-Klassen'!AR21)</f>
        <v/>
      </c>
      <c r="AR21" s="7" t="str">
        <f>IF('[2]112 VS-Klassen'!$K21="X","",'[2]112 VS-Klassen'!AS21)</f>
        <v/>
      </c>
      <c r="AS21" s="7" t="str">
        <f>IF('[2]112 VS-Klassen'!$K21="X","",'[2]112 VS-Klassen'!AT21)</f>
        <v/>
      </c>
      <c r="AT21" s="7" t="str">
        <f>IF('[2]112 VS-Klassen'!$K21="X","",'[2]112 VS-Klassen'!AU21)</f>
        <v/>
      </c>
      <c r="AU21" s="7" t="str">
        <f>IF('[2]112 VS-Klassen'!$K21="X","",'[2]112 VS-Klassen'!AV21)</f>
        <v/>
      </c>
      <c r="AV21" s="7" t="str">
        <f>IF('[2]112 VS-Klassen'!$K21="X","",'[2]112 VS-Klassen'!AW21)</f>
        <v/>
      </c>
      <c r="AW21" s="7" t="str">
        <f>IF('[2]112 VS-Klassen'!$K21="X","",'[2]112 VS-Klassen'!AX21)</f>
        <v/>
      </c>
      <c r="AX21" s="7" t="str">
        <f>IF('[2]112 VS-Klassen'!$K21="X","",'[2]112 VS-Klassen'!AY21)</f>
        <v/>
      </c>
      <c r="AY21" s="7" t="str">
        <f>IF('[2]112 VS-Klassen'!$K21="X","",'[2]112 VS-Klassen'!AZ21)</f>
        <v/>
      </c>
      <c r="AZ21" s="7" t="str">
        <f>IF('[2]112 VS-Klassen'!$K21="X","",'[2]112 VS-Klassen'!BA21)</f>
        <v/>
      </c>
      <c r="BA21" s="7" t="str">
        <f>IF('[2]112 VS-Klassen'!$K21="X","",'[2]112 VS-Klassen'!BB21)</f>
        <v/>
      </c>
      <c r="BB21" s="7" t="str">
        <f>IF('[2]112 VS-Klassen'!$K21="X","",'[2]112 VS-Klassen'!BC21)</f>
        <v/>
      </c>
      <c r="BC21" s="7" t="str">
        <f>IF('[2]112 VS-Klassen'!$K21="X","",'[2]112 VS-Klassen'!BD21)</f>
        <v/>
      </c>
      <c r="BD21" s="7" t="str">
        <f>IF('[2]112 VS-Klassen'!$K21="X","",'[2]112 VS-Klassen'!BE21)</f>
        <v/>
      </c>
      <c r="BE21" s="7" t="str">
        <f>IF('[2]112 VS-Klassen'!$K21="X","",'[2]112 VS-Klassen'!BF21)</f>
        <v/>
      </c>
      <c r="BF21" s="7" t="str">
        <f>IF('[2]112 VS-Klassen'!$K21="X","",'[2]112 VS-Klassen'!BG21)</f>
        <v/>
      </c>
      <c r="BG21" s="7" t="str">
        <f>IF('[2]112 VS-Klassen'!$K21="X","",'[2]112 VS-Klassen'!BH21)</f>
        <v/>
      </c>
      <c r="BH21" s="7" t="str">
        <f>IF('[2]112 VS-Klassen'!$K21="X","",'[2]112 VS-Klassen'!BI21)</f>
        <v/>
      </c>
      <c r="BI21" s="7" t="str">
        <f>IF('[2]112 VS-Klassen'!$K21="X","",'[2]112 VS-Klassen'!BJ21)</f>
        <v/>
      </c>
      <c r="BJ21" s="7" t="str">
        <f>IF('[2]112 VS-Klassen'!$K21="X","",'[2]112 VS-Klassen'!BK21)</f>
        <v/>
      </c>
      <c r="BK21" s="7" t="str">
        <f>IF('[2]112 VS-Klassen'!$K21="X","",'[2]112 VS-Klassen'!BL21)</f>
        <v/>
      </c>
      <c r="BL21" s="7" t="str">
        <f>IF('[2]112 VS-Klassen'!$K21="X","",'[2]112 VS-Klassen'!BM21)</f>
        <v/>
      </c>
      <c r="BM21" s="7" t="str">
        <f>IF('[2]112 VS-Klassen'!$K21="X","",'[2]112 VS-Klassen'!BN21)</f>
        <v/>
      </c>
      <c r="BN21" s="7" t="str">
        <f>IF('[2]112 VS-Klassen'!$K21="X","",'[2]112 VS-Klassen'!BO21)</f>
        <v/>
      </c>
      <c r="BO21" s="7" t="str">
        <f>IF('[2]112 VS-Klassen'!$K21="X","",'[2]112 VS-Klassen'!BP21)</f>
        <v/>
      </c>
      <c r="BP21" s="7" t="str">
        <f>IF('[2]112 VS-Klassen'!$K21="X","",'[2]112 VS-Klassen'!BQ21)</f>
        <v/>
      </c>
      <c r="BQ21" s="7" t="str">
        <f>IF('[2]112 VS-Klassen'!$K21="X","",'[2]112 VS-Klassen'!BR21)</f>
        <v/>
      </c>
      <c r="BR21" s="7" t="str">
        <f>IF('[2]112 VS-Klassen'!$K21="X","",'[2]112 VS-Klassen'!BS21)</f>
        <v/>
      </c>
      <c r="BS21" s="7" t="str">
        <f>IF('[2]112 VS-Klassen'!$K21="X","",'[2]112 VS-Klassen'!BT21)</f>
        <v/>
      </c>
      <c r="BT21" s="7" t="str">
        <f>IF('[2]112 VS-Klassen'!$K21="X","",'[2]112 VS-Klassen'!BU21)</f>
        <v/>
      </c>
      <c r="BU21" s="7" t="str">
        <f>IF('[2]112 VS-Klassen'!$K21="X","",'[2]112 VS-Klassen'!BV21)</f>
        <v/>
      </c>
      <c r="BV21" s="7" t="str">
        <f>IF('[2]112 VS-Klassen'!$K21="X","",'[2]112 VS-Klassen'!BW21)</f>
        <v/>
      </c>
      <c r="BW21" s="7" t="str">
        <f>IF('[2]112 VS-Klassen'!$K21="X","",'[2]112 VS-Klassen'!BX21)</f>
        <v/>
      </c>
      <c r="BX21" s="7" t="str">
        <f>IF('[2]112 VS-Klassen'!$K21="X","",'[2]112 VS-Klassen'!BY21)</f>
        <v/>
      </c>
      <c r="BY21" s="7" t="str">
        <f>IF('[2]112 VS-Klassen'!$K21="X","",'[2]112 VS-Klassen'!BZ21)</f>
        <v/>
      </c>
      <c r="BZ21" s="7" t="str">
        <f>IF('[2]112 VS-Klassen'!$K21="X","",'[2]112 VS-Klassen'!CA21)</f>
        <v/>
      </c>
      <c r="CA21" s="7" t="str">
        <f>IF('[2]112 VS-Klassen'!$K21="X","",'[2]112 VS-Klassen'!CB21)</f>
        <v/>
      </c>
      <c r="CB21" s="7" t="str">
        <f>IF('[2]112 VS-Klassen'!$K21="X","",'[2]112 VS-Klassen'!CC21)</f>
        <v/>
      </c>
      <c r="CC21" s="7" t="str">
        <f>IF('[2]112 VS-Klassen'!$K21="X","",'[2]112 VS-Klassen'!CD21)</f>
        <v/>
      </c>
      <c r="CD21" s="7" t="str">
        <f>IF('[2]112 VS-Klassen'!$K21="X","",'[2]112 VS-Klassen'!CE21)</f>
        <v/>
      </c>
      <c r="CE21" s="7" t="str">
        <f>IF('[2]112 VS-Klassen'!$K21="X","",'[2]112 VS-Klassen'!CF21)</f>
        <v/>
      </c>
      <c r="CF21" s="7" t="str">
        <f>IF('[2]112 VS-Klassen'!$K21="X","",'[2]112 VS-Klassen'!CG21)</f>
        <v/>
      </c>
      <c r="CG21" s="7" t="str">
        <f>IF('[2]112 VS-Klassen'!$K21="X","",'[2]112 VS-Klassen'!CH21)</f>
        <v/>
      </c>
      <c r="CH21" s="7" t="str">
        <f>IF('[2]112 VS-Klassen'!$K21="X","",'[2]112 VS-Klassen'!CI21)</f>
        <v/>
      </c>
      <c r="CI21" s="7" t="str">
        <f>IF('[2]112 VS-Klassen'!$K21="X","",'[2]112 VS-Klassen'!CJ21)</f>
        <v/>
      </c>
      <c r="CJ21" s="7" t="str">
        <f>IF('[2]112 VS-Klassen'!$K21="X","",'[2]112 VS-Klassen'!CK21)</f>
        <v/>
      </c>
      <c r="CK21" s="7" t="str">
        <f>IF('[2]112 VS-Klassen'!$K21="X","",'[2]112 VS-Klassen'!CL21)</f>
        <v/>
      </c>
      <c r="CL21" s="7" t="str">
        <f>IF('[2]112 VS-Klassen'!$K21="X","",'[2]112 VS-Klassen'!CM21)</f>
        <v/>
      </c>
      <c r="CM21" s="7" t="str">
        <f>IF('[2]112 VS-Klassen'!$K21="X","",'[2]112 VS-Klassen'!CN21)</f>
        <v/>
      </c>
      <c r="CN21" s="7" t="str">
        <f>IF('[2]112 VS-Klassen'!$K21="X","",'[2]112 VS-Klassen'!CO21)</f>
        <v/>
      </c>
      <c r="CO21" s="7" t="str">
        <f>IF('[2]112 VS-Klassen'!$K21="X","",'[2]112 VS-Klassen'!CP21)</f>
        <v/>
      </c>
      <c r="CP21" s="7" t="str">
        <f>IF('[2]112 VS-Klassen'!$K21="X","",'[2]112 VS-Klassen'!CQ21)</f>
        <v/>
      </c>
      <c r="CQ21" s="7" t="str">
        <f>IF('[2]112 VS-Klassen'!$K21="X","",'[2]112 VS-Klassen'!CR21)</f>
        <v/>
      </c>
      <c r="CR21" s="7" t="str">
        <f>IF('[2]112 VS-Klassen'!$K21="X","",'[2]112 VS-Klassen'!CS21)</f>
        <v/>
      </c>
      <c r="CS21" s="61" t="str">
        <f>IF('[2]112 VS-Klassen'!$K21="X","",'[2]112 VS-Klassen'!CT21)</f>
        <v/>
      </c>
      <c r="CT21" s="62" t="str">
        <f>IF('[2]112 VS-Klassen'!$K21="X","",'[2]112 VS-Klassen'!CU21)</f>
        <v/>
      </c>
      <c r="CU21" s="62" t="str">
        <f>IF('[2]112 VS-Klassen'!$K21="X","",'[2]112 VS-Klassen'!CV21)</f>
        <v/>
      </c>
      <c r="CV21" s="62" t="str">
        <f>IF('[2]112 VS-Klassen'!$K21="X","",'[2]112 VS-Klassen'!CW21)</f>
        <v/>
      </c>
      <c r="CW21" s="62" t="str">
        <f>IF('[2]112 VS-Klassen'!$K21="X","",'[2]112 VS-Klassen'!CX21)</f>
        <v/>
      </c>
      <c r="CX21" s="62" t="str">
        <f>IF('[2]112 VS-Klassen'!$K21="X","",'[2]112 VS-Klassen'!CY21)</f>
        <v/>
      </c>
    </row>
    <row r="22" spans="1:102" x14ac:dyDescent="0.3">
      <c r="A22" s="7" t="str">
        <f>IF('[2]112 VS-Klassen'!$K22="X","",'[2]112 VS-Klassen'!B22)</f>
        <v/>
      </c>
      <c r="B22" s="7" t="str">
        <f>IF('[2]112 VS-Klassen'!$K22="X","",'[2]112 VS-Klassen'!C22)</f>
        <v/>
      </c>
      <c r="C22" s="7" t="str">
        <f>IF('[2]112 VS-Klassen'!$K22="X","",'[2]112 VS-Klassen'!D22)</f>
        <v/>
      </c>
      <c r="D22" s="7" t="str">
        <f>IF('[2]112 VS-Klassen'!$K22="X","",'[2]112 VS-Klassen'!E22)</f>
        <v/>
      </c>
      <c r="E22" s="7" t="str">
        <f>IF('[2]112 VS-Klassen'!$K22="X","",'[2]112 VS-Klassen'!F22)</f>
        <v/>
      </c>
      <c r="F22" s="7" t="str">
        <f>IF('[2]112 VS-Klassen'!$K22="X","",'[2]112 VS-Klassen'!G22)</f>
        <v/>
      </c>
      <c r="G22" s="7" t="str">
        <f>IF('[2]112 VS-Klassen'!$K22="X","",'[2]112 VS-Klassen'!H22)</f>
        <v/>
      </c>
      <c r="H22" s="7" t="str">
        <f>IF('[2]112 VS-Klassen'!$K22="X","",'[2]112 VS-Klassen'!I22)</f>
        <v/>
      </c>
      <c r="I22" s="7" t="str">
        <f>IF('[2]112 VS-Klassen'!$K22="X","",'[2]112 VS-Klassen'!J22)</f>
        <v/>
      </c>
      <c r="J22" s="7" t="str">
        <f>IF('[2]112 VS-Klassen'!$K22="X","",'[2]112 VS-Klassen'!K22)</f>
        <v/>
      </c>
      <c r="K22" s="7" t="str">
        <f>IF('[2]112 VS-Klassen'!$K22="X","",'[2]112 VS-Klassen'!L22)</f>
        <v/>
      </c>
      <c r="L22" s="7" t="str">
        <f>IF('[2]112 VS-Klassen'!$K22="X","",'[2]112 VS-Klassen'!M22)</f>
        <v/>
      </c>
      <c r="M22" s="7" t="str">
        <f>IF('[2]112 VS-Klassen'!$K22="X","",'[2]112 VS-Klassen'!N22)</f>
        <v/>
      </c>
      <c r="N22" s="7" t="str">
        <f>IF('[2]112 VS-Klassen'!$K22="X","",'[2]112 VS-Klassen'!O22)</f>
        <v/>
      </c>
      <c r="O22" s="7" t="str">
        <f>IF('[2]112 VS-Klassen'!$K22="X","",'[2]112 VS-Klassen'!P22)</f>
        <v/>
      </c>
      <c r="P22" s="7" t="str">
        <f>IF('[2]112 VS-Klassen'!$K22="X","",'[2]112 VS-Klassen'!Q22)</f>
        <v/>
      </c>
      <c r="Q22" s="7" t="str">
        <f>IF('[2]112 VS-Klassen'!$K22="X","",'[2]112 VS-Klassen'!R22)</f>
        <v/>
      </c>
      <c r="R22" s="7" t="str">
        <f>IF('[2]112 VS-Klassen'!$K22="X","",'[2]112 VS-Klassen'!S22)</f>
        <v/>
      </c>
      <c r="S22" s="7" t="str">
        <f>IF('[2]112 VS-Klassen'!$K22="X","",'[2]112 VS-Klassen'!T22)</f>
        <v/>
      </c>
      <c r="T22" s="7" t="str">
        <f>IF('[2]112 VS-Klassen'!$K22="X","",'[2]112 VS-Klassen'!U22)</f>
        <v/>
      </c>
      <c r="U22" s="7" t="str">
        <f>IF('[2]112 VS-Klassen'!$K22="X","",'[2]112 VS-Klassen'!V22)</f>
        <v/>
      </c>
      <c r="V22" s="7" t="str">
        <f>IF('[2]112 VS-Klassen'!$K22="X","",'[2]112 VS-Klassen'!W22)</f>
        <v/>
      </c>
      <c r="W22" s="7" t="str">
        <f>IF('[2]112 VS-Klassen'!$K22="X","",'[2]112 VS-Klassen'!X22)</f>
        <v/>
      </c>
      <c r="X22" s="7" t="str">
        <f>IF('[2]112 VS-Klassen'!$K22="X","",'[2]112 VS-Klassen'!Y22)</f>
        <v/>
      </c>
      <c r="Y22" s="7" t="str">
        <f>IF('[2]112 VS-Klassen'!$K22="X","",'[2]112 VS-Klassen'!Z22)</f>
        <v/>
      </c>
      <c r="Z22" s="7" t="str">
        <f>IF('[2]112 VS-Klassen'!$K22="X","",'[2]112 VS-Klassen'!AA22)</f>
        <v/>
      </c>
      <c r="AA22" s="7" t="str">
        <f>IF('[2]112 VS-Klassen'!$K22="X","",'[2]112 VS-Klassen'!AB22)</f>
        <v/>
      </c>
      <c r="AB22" s="7" t="str">
        <f>IF('[2]112 VS-Klassen'!$K22="X","",'[2]112 VS-Klassen'!AC22)</f>
        <v/>
      </c>
      <c r="AC22" s="7" t="str">
        <f>IF('[2]112 VS-Klassen'!$K22="X","",'[2]112 VS-Klassen'!AD22)</f>
        <v/>
      </c>
      <c r="AD22" s="7" t="str">
        <f>IF('[2]112 VS-Klassen'!$K22="X","",'[2]112 VS-Klassen'!AE22)</f>
        <v/>
      </c>
      <c r="AE22" s="7" t="str">
        <f>IF('[2]112 VS-Klassen'!$K22="X","",'[2]112 VS-Klassen'!AF22)</f>
        <v/>
      </c>
      <c r="AF22" s="7" t="str">
        <f>IF('[2]112 VS-Klassen'!$K22="X","",'[2]112 VS-Klassen'!AG22)</f>
        <v/>
      </c>
      <c r="AG22" s="7" t="str">
        <f>IF('[2]112 VS-Klassen'!$K22="X","",'[2]112 VS-Klassen'!AH22)</f>
        <v/>
      </c>
      <c r="AH22" s="7" t="str">
        <f>IF('[2]112 VS-Klassen'!$K22="X","",'[2]112 VS-Klassen'!AI22)</f>
        <v/>
      </c>
      <c r="AI22" s="7" t="str">
        <f>IF('[2]112 VS-Klassen'!$K22="X","",'[2]112 VS-Klassen'!AJ22)</f>
        <v/>
      </c>
      <c r="AJ22" s="7" t="str">
        <f>IF('[2]112 VS-Klassen'!$K22="X","",'[2]112 VS-Klassen'!AK22)</f>
        <v/>
      </c>
      <c r="AK22" s="7" t="str">
        <f>IF('[2]112 VS-Klassen'!$K22="X","",'[2]112 VS-Klassen'!AL22)</f>
        <v/>
      </c>
      <c r="AL22" s="7" t="str">
        <f>IF('[2]112 VS-Klassen'!$K22="X","",'[2]112 VS-Klassen'!AM22)</f>
        <v/>
      </c>
      <c r="AM22" s="7" t="str">
        <f>IF('[2]112 VS-Klassen'!$K22="X","",'[2]112 VS-Klassen'!AN22)</f>
        <v/>
      </c>
      <c r="AN22" s="7" t="str">
        <f>IF('[2]112 VS-Klassen'!$K22="X","",'[2]112 VS-Klassen'!AO22)</f>
        <v/>
      </c>
      <c r="AO22" s="7" t="str">
        <f>IF('[2]112 VS-Klassen'!$K22="X","",'[2]112 VS-Klassen'!AP22)</f>
        <v/>
      </c>
      <c r="AP22" s="7" t="str">
        <f>IF('[2]112 VS-Klassen'!$K22="X","",'[2]112 VS-Klassen'!AQ22)</f>
        <v/>
      </c>
      <c r="AQ22" s="7" t="str">
        <f>IF('[2]112 VS-Klassen'!$K22="X","",'[2]112 VS-Klassen'!AR22)</f>
        <v/>
      </c>
      <c r="AR22" s="7" t="str">
        <f>IF('[2]112 VS-Klassen'!$K22="X","",'[2]112 VS-Klassen'!AS22)</f>
        <v/>
      </c>
      <c r="AS22" s="7" t="str">
        <f>IF('[2]112 VS-Klassen'!$K22="X","",'[2]112 VS-Klassen'!AT22)</f>
        <v/>
      </c>
      <c r="AT22" s="7" t="str">
        <f>IF('[2]112 VS-Klassen'!$K22="X","",'[2]112 VS-Klassen'!AU22)</f>
        <v/>
      </c>
      <c r="AU22" s="7" t="str">
        <f>IF('[2]112 VS-Klassen'!$K22="X","",'[2]112 VS-Klassen'!AV22)</f>
        <v/>
      </c>
      <c r="AV22" s="7" t="str">
        <f>IF('[2]112 VS-Klassen'!$K22="X","",'[2]112 VS-Klassen'!AW22)</f>
        <v/>
      </c>
      <c r="AW22" s="7" t="str">
        <f>IF('[2]112 VS-Klassen'!$K22="X","",'[2]112 VS-Klassen'!AX22)</f>
        <v/>
      </c>
      <c r="AX22" s="7" t="str">
        <f>IF('[2]112 VS-Klassen'!$K22="X","",'[2]112 VS-Klassen'!AY22)</f>
        <v/>
      </c>
      <c r="AY22" s="7" t="str">
        <f>IF('[2]112 VS-Klassen'!$K22="X","",'[2]112 VS-Klassen'!AZ22)</f>
        <v/>
      </c>
      <c r="AZ22" s="7" t="str">
        <f>IF('[2]112 VS-Klassen'!$K22="X","",'[2]112 VS-Klassen'!BA22)</f>
        <v/>
      </c>
      <c r="BA22" s="7" t="str">
        <f>IF('[2]112 VS-Klassen'!$K22="X","",'[2]112 VS-Klassen'!BB22)</f>
        <v/>
      </c>
      <c r="BB22" s="7" t="str">
        <f>IF('[2]112 VS-Klassen'!$K22="X","",'[2]112 VS-Klassen'!BC22)</f>
        <v/>
      </c>
      <c r="BC22" s="7" t="str">
        <f>IF('[2]112 VS-Klassen'!$K22="X","",'[2]112 VS-Klassen'!BD22)</f>
        <v/>
      </c>
      <c r="BD22" s="7" t="str">
        <f>IF('[2]112 VS-Klassen'!$K22="X","",'[2]112 VS-Klassen'!BE22)</f>
        <v/>
      </c>
      <c r="BE22" s="7" t="str">
        <f>IF('[2]112 VS-Klassen'!$K22="X","",'[2]112 VS-Klassen'!BF22)</f>
        <v/>
      </c>
      <c r="BF22" s="7" t="str">
        <f>IF('[2]112 VS-Klassen'!$K22="X","",'[2]112 VS-Klassen'!BG22)</f>
        <v/>
      </c>
      <c r="BG22" s="7" t="str">
        <f>IF('[2]112 VS-Klassen'!$K22="X","",'[2]112 VS-Klassen'!BH22)</f>
        <v/>
      </c>
      <c r="BH22" s="7" t="str">
        <f>IF('[2]112 VS-Klassen'!$K22="X","",'[2]112 VS-Klassen'!BI22)</f>
        <v/>
      </c>
      <c r="BI22" s="7" t="str">
        <f>IF('[2]112 VS-Klassen'!$K22="X","",'[2]112 VS-Klassen'!BJ22)</f>
        <v/>
      </c>
      <c r="BJ22" s="7" t="str">
        <f>IF('[2]112 VS-Klassen'!$K22="X","",'[2]112 VS-Klassen'!BK22)</f>
        <v/>
      </c>
      <c r="BK22" s="7" t="str">
        <f>IF('[2]112 VS-Klassen'!$K22="X","",'[2]112 VS-Klassen'!BL22)</f>
        <v/>
      </c>
      <c r="BL22" s="7" t="str">
        <f>IF('[2]112 VS-Klassen'!$K22="X","",'[2]112 VS-Klassen'!BM22)</f>
        <v/>
      </c>
      <c r="BM22" s="7" t="str">
        <f>IF('[2]112 VS-Klassen'!$K22="X","",'[2]112 VS-Klassen'!BN22)</f>
        <v/>
      </c>
      <c r="BN22" s="7" t="str">
        <f>IF('[2]112 VS-Klassen'!$K22="X","",'[2]112 VS-Klassen'!BO22)</f>
        <v/>
      </c>
      <c r="BO22" s="7" t="str">
        <f>IF('[2]112 VS-Klassen'!$K22="X","",'[2]112 VS-Klassen'!BP22)</f>
        <v/>
      </c>
      <c r="BP22" s="7" t="str">
        <f>IF('[2]112 VS-Klassen'!$K22="X","",'[2]112 VS-Klassen'!BQ22)</f>
        <v/>
      </c>
      <c r="BQ22" s="7" t="str">
        <f>IF('[2]112 VS-Klassen'!$K22="X","",'[2]112 VS-Klassen'!BR22)</f>
        <v/>
      </c>
      <c r="BR22" s="7" t="str">
        <f>IF('[2]112 VS-Klassen'!$K22="X","",'[2]112 VS-Klassen'!BS22)</f>
        <v/>
      </c>
      <c r="BS22" s="7" t="str">
        <f>IF('[2]112 VS-Klassen'!$K22="X","",'[2]112 VS-Klassen'!BT22)</f>
        <v/>
      </c>
      <c r="BT22" s="7" t="str">
        <f>IF('[2]112 VS-Klassen'!$K22="X","",'[2]112 VS-Klassen'!BU22)</f>
        <v/>
      </c>
      <c r="BU22" s="7" t="str">
        <f>IF('[2]112 VS-Klassen'!$K22="X","",'[2]112 VS-Klassen'!BV22)</f>
        <v/>
      </c>
      <c r="BV22" s="7" t="str">
        <f>IF('[2]112 VS-Klassen'!$K22="X","",'[2]112 VS-Klassen'!BW22)</f>
        <v/>
      </c>
      <c r="BW22" s="7" t="str">
        <f>IF('[2]112 VS-Klassen'!$K22="X","",'[2]112 VS-Klassen'!BX22)</f>
        <v/>
      </c>
      <c r="BX22" s="7" t="str">
        <f>IF('[2]112 VS-Klassen'!$K22="X","",'[2]112 VS-Klassen'!BY22)</f>
        <v/>
      </c>
      <c r="BY22" s="7" t="str">
        <f>IF('[2]112 VS-Klassen'!$K22="X","",'[2]112 VS-Klassen'!BZ22)</f>
        <v/>
      </c>
      <c r="BZ22" s="7" t="str">
        <f>IF('[2]112 VS-Klassen'!$K22="X","",'[2]112 VS-Klassen'!CA22)</f>
        <v/>
      </c>
      <c r="CA22" s="7" t="str">
        <f>IF('[2]112 VS-Klassen'!$K22="X","",'[2]112 VS-Klassen'!CB22)</f>
        <v/>
      </c>
      <c r="CB22" s="7" t="str">
        <f>IF('[2]112 VS-Klassen'!$K22="X","",'[2]112 VS-Klassen'!CC22)</f>
        <v/>
      </c>
      <c r="CC22" s="7" t="str">
        <f>IF('[2]112 VS-Klassen'!$K22="X","",'[2]112 VS-Klassen'!CD22)</f>
        <v/>
      </c>
      <c r="CD22" s="7" t="str">
        <f>IF('[2]112 VS-Klassen'!$K22="X","",'[2]112 VS-Klassen'!CE22)</f>
        <v/>
      </c>
      <c r="CE22" s="7" t="str">
        <f>IF('[2]112 VS-Klassen'!$K22="X","",'[2]112 VS-Klassen'!CF22)</f>
        <v/>
      </c>
      <c r="CF22" s="7" t="str">
        <f>IF('[2]112 VS-Klassen'!$K22="X","",'[2]112 VS-Klassen'!CG22)</f>
        <v/>
      </c>
      <c r="CG22" s="7" t="str">
        <f>IF('[2]112 VS-Klassen'!$K22="X","",'[2]112 VS-Klassen'!CH22)</f>
        <v/>
      </c>
      <c r="CH22" s="7" t="str">
        <f>IF('[2]112 VS-Klassen'!$K22="X","",'[2]112 VS-Klassen'!CI22)</f>
        <v/>
      </c>
      <c r="CI22" s="7" t="str">
        <f>IF('[2]112 VS-Klassen'!$K22="X","",'[2]112 VS-Klassen'!CJ22)</f>
        <v/>
      </c>
      <c r="CJ22" s="7" t="str">
        <f>IF('[2]112 VS-Klassen'!$K22="X","",'[2]112 VS-Klassen'!CK22)</f>
        <v/>
      </c>
      <c r="CK22" s="7" t="str">
        <f>IF('[2]112 VS-Klassen'!$K22="X","",'[2]112 VS-Klassen'!CL22)</f>
        <v/>
      </c>
      <c r="CL22" s="7" t="str">
        <f>IF('[2]112 VS-Klassen'!$K22="X","",'[2]112 VS-Klassen'!CM22)</f>
        <v/>
      </c>
      <c r="CM22" s="7" t="str">
        <f>IF('[2]112 VS-Klassen'!$K22="X","",'[2]112 VS-Klassen'!CN22)</f>
        <v/>
      </c>
      <c r="CN22" s="7" t="str">
        <f>IF('[2]112 VS-Klassen'!$K22="X","",'[2]112 VS-Klassen'!CO22)</f>
        <v/>
      </c>
      <c r="CO22" s="7" t="str">
        <f>IF('[2]112 VS-Klassen'!$K22="X","",'[2]112 VS-Klassen'!CP22)</f>
        <v/>
      </c>
      <c r="CP22" s="7" t="str">
        <f>IF('[2]112 VS-Klassen'!$K22="X","",'[2]112 VS-Klassen'!CQ22)</f>
        <v/>
      </c>
      <c r="CQ22" s="7" t="str">
        <f>IF('[2]112 VS-Klassen'!$K22="X","",'[2]112 VS-Klassen'!CR22)</f>
        <v/>
      </c>
      <c r="CR22" s="7" t="str">
        <f>IF('[2]112 VS-Klassen'!$K22="X","",'[2]112 VS-Klassen'!CS22)</f>
        <v/>
      </c>
      <c r="CS22" s="61" t="str">
        <f>IF('[2]112 VS-Klassen'!$K22="X","",'[2]112 VS-Klassen'!CT22)</f>
        <v/>
      </c>
      <c r="CT22" s="62" t="str">
        <f>IF('[2]112 VS-Klassen'!$K22="X","",'[2]112 VS-Klassen'!CU22)</f>
        <v/>
      </c>
      <c r="CU22" s="62" t="str">
        <f>IF('[2]112 VS-Klassen'!$K22="X","",'[2]112 VS-Klassen'!CV22)</f>
        <v/>
      </c>
      <c r="CV22" s="62" t="str">
        <f>IF('[2]112 VS-Klassen'!$K22="X","",'[2]112 VS-Klassen'!CW22)</f>
        <v/>
      </c>
      <c r="CW22" s="62" t="str">
        <f>IF('[2]112 VS-Klassen'!$K22="X","",'[2]112 VS-Klassen'!CX22)</f>
        <v/>
      </c>
      <c r="CX22" s="62" t="str">
        <f>IF('[2]112 VS-Klassen'!$K22="X","",'[2]112 VS-Klassen'!CY22)</f>
        <v/>
      </c>
    </row>
    <row r="23" spans="1:102" x14ac:dyDescent="0.3">
      <c r="A23" s="7" t="str">
        <f>IF('[2]112 VS-Klassen'!$K23="X","",'[2]112 VS-Klassen'!B23)</f>
        <v/>
      </c>
      <c r="B23" s="7" t="str">
        <f>IF('[2]112 VS-Klassen'!$K23="X","",'[2]112 VS-Klassen'!C23)</f>
        <v/>
      </c>
      <c r="C23" s="7" t="str">
        <f>IF('[2]112 VS-Klassen'!$K23="X","",'[2]112 VS-Klassen'!D23)</f>
        <v/>
      </c>
      <c r="D23" s="7" t="str">
        <f>IF('[2]112 VS-Klassen'!$K23="X","",'[2]112 VS-Klassen'!E23)</f>
        <v/>
      </c>
      <c r="E23" s="7" t="str">
        <f>IF('[2]112 VS-Klassen'!$K23="X","",'[2]112 VS-Klassen'!F23)</f>
        <v/>
      </c>
      <c r="F23" s="7" t="str">
        <f>IF('[2]112 VS-Klassen'!$K23="X","",'[2]112 VS-Klassen'!G23)</f>
        <v/>
      </c>
      <c r="G23" s="7" t="str">
        <f>IF('[2]112 VS-Klassen'!$K23="X","",'[2]112 VS-Klassen'!H23)</f>
        <v/>
      </c>
      <c r="H23" s="7" t="str">
        <f>IF('[2]112 VS-Klassen'!$K23="X","",'[2]112 VS-Klassen'!I23)</f>
        <v/>
      </c>
      <c r="I23" s="7" t="str">
        <f>IF('[2]112 VS-Klassen'!$K23="X","",'[2]112 VS-Klassen'!J23)</f>
        <v/>
      </c>
      <c r="J23" s="7" t="str">
        <f>IF('[2]112 VS-Klassen'!$K23="X","",'[2]112 VS-Klassen'!K23)</f>
        <v/>
      </c>
      <c r="K23" s="7" t="str">
        <f>IF('[2]112 VS-Klassen'!$K23="X","",'[2]112 VS-Klassen'!L23)</f>
        <v/>
      </c>
      <c r="L23" s="7" t="str">
        <f>IF('[2]112 VS-Klassen'!$K23="X","",'[2]112 VS-Klassen'!M23)</f>
        <v/>
      </c>
      <c r="M23" s="7" t="str">
        <f>IF('[2]112 VS-Klassen'!$K23="X","",'[2]112 VS-Klassen'!N23)</f>
        <v/>
      </c>
      <c r="N23" s="7" t="str">
        <f>IF('[2]112 VS-Klassen'!$K23="X","",'[2]112 VS-Klassen'!O23)</f>
        <v/>
      </c>
      <c r="O23" s="7" t="str">
        <f>IF('[2]112 VS-Klassen'!$K23="X","",'[2]112 VS-Klassen'!P23)</f>
        <v/>
      </c>
      <c r="P23" s="7" t="str">
        <f>IF('[2]112 VS-Klassen'!$K23="X","",'[2]112 VS-Klassen'!Q23)</f>
        <v/>
      </c>
      <c r="Q23" s="7" t="str">
        <f>IF('[2]112 VS-Klassen'!$K23="X","",'[2]112 VS-Klassen'!R23)</f>
        <v/>
      </c>
      <c r="R23" s="7" t="str">
        <f>IF('[2]112 VS-Klassen'!$K23="X","",'[2]112 VS-Klassen'!S23)</f>
        <v/>
      </c>
      <c r="S23" s="7" t="str">
        <f>IF('[2]112 VS-Klassen'!$K23="X","",'[2]112 VS-Klassen'!T23)</f>
        <v/>
      </c>
      <c r="T23" s="7" t="str">
        <f>IF('[2]112 VS-Klassen'!$K23="X","",'[2]112 VS-Klassen'!U23)</f>
        <v/>
      </c>
      <c r="U23" s="7" t="str">
        <f>IF('[2]112 VS-Klassen'!$K23="X","",'[2]112 VS-Klassen'!V23)</f>
        <v/>
      </c>
      <c r="V23" s="7" t="str">
        <f>IF('[2]112 VS-Klassen'!$K23="X","",'[2]112 VS-Klassen'!W23)</f>
        <v/>
      </c>
      <c r="W23" s="7" t="str">
        <f>IF('[2]112 VS-Klassen'!$K23="X","",'[2]112 VS-Klassen'!X23)</f>
        <v/>
      </c>
      <c r="X23" s="7" t="str">
        <f>IF('[2]112 VS-Klassen'!$K23="X","",'[2]112 VS-Klassen'!Y23)</f>
        <v/>
      </c>
      <c r="Y23" s="7" t="str">
        <f>IF('[2]112 VS-Klassen'!$K23="X","",'[2]112 VS-Klassen'!Z23)</f>
        <v/>
      </c>
      <c r="Z23" s="7" t="str">
        <f>IF('[2]112 VS-Klassen'!$K23="X","",'[2]112 VS-Klassen'!AA23)</f>
        <v/>
      </c>
      <c r="AA23" s="7" t="str">
        <f>IF('[2]112 VS-Klassen'!$K23="X","",'[2]112 VS-Klassen'!AB23)</f>
        <v/>
      </c>
      <c r="AB23" s="7" t="str">
        <f>IF('[2]112 VS-Klassen'!$K23="X","",'[2]112 VS-Klassen'!AC23)</f>
        <v/>
      </c>
      <c r="AC23" s="7" t="str">
        <f>IF('[2]112 VS-Klassen'!$K23="X","",'[2]112 VS-Klassen'!AD23)</f>
        <v/>
      </c>
      <c r="AD23" s="7" t="str">
        <f>IF('[2]112 VS-Klassen'!$K23="X","",'[2]112 VS-Klassen'!AE23)</f>
        <v/>
      </c>
      <c r="AE23" s="7" t="str">
        <f>IF('[2]112 VS-Klassen'!$K23="X","",'[2]112 VS-Klassen'!AF23)</f>
        <v/>
      </c>
      <c r="AF23" s="7" t="str">
        <f>IF('[2]112 VS-Klassen'!$K23="X","",'[2]112 VS-Klassen'!AG23)</f>
        <v/>
      </c>
      <c r="AG23" s="7" t="str">
        <f>IF('[2]112 VS-Klassen'!$K23="X","",'[2]112 VS-Klassen'!AH23)</f>
        <v/>
      </c>
      <c r="AH23" s="7" t="str">
        <f>IF('[2]112 VS-Klassen'!$K23="X","",'[2]112 VS-Klassen'!AI23)</f>
        <v/>
      </c>
      <c r="AI23" s="7" t="str">
        <f>IF('[2]112 VS-Klassen'!$K23="X","",'[2]112 VS-Klassen'!AJ23)</f>
        <v/>
      </c>
      <c r="AJ23" s="7" t="str">
        <f>IF('[2]112 VS-Klassen'!$K23="X","",'[2]112 VS-Klassen'!AK23)</f>
        <v/>
      </c>
      <c r="AK23" s="7" t="str">
        <f>IF('[2]112 VS-Klassen'!$K23="X","",'[2]112 VS-Klassen'!AL23)</f>
        <v/>
      </c>
      <c r="AL23" s="7" t="str">
        <f>IF('[2]112 VS-Klassen'!$K23="X","",'[2]112 VS-Klassen'!AM23)</f>
        <v/>
      </c>
      <c r="AM23" s="7" t="str">
        <f>IF('[2]112 VS-Klassen'!$K23="X","",'[2]112 VS-Klassen'!AN23)</f>
        <v/>
      </c>
      <c r="AN23" s="7" t="str">
        <f>IF('[2]112 VS-Klassen'!$K23="X","",'[2]112 VS-Klassen'!AO23)</f>
        <v/>
      </c>
      <c r="AO23" s="7" t="str">
        <f>IF('[2]112 VS-Klassen'!$K23="X","",'[2]112 VS-Klassen'!AP23)</f>
        <v/>
      </c>
      <c r="AP23" s="7" t="str">
        <f>IF('[2]112 VS-Klassen'!$K23="X","",'[2]112 VS-Klassen'!AQ23)</f>
        <v/>
      </c>
      <c r="AQ23" s="7" t="str">
        <f>IF('[2]112 VS-Klassen'!$K23="X","",'[2]112 VS-Klassen'!AR23)</f>
        <v/>
      </c>
      <c r="AR23" s="7" t="str">
        <f>IF('[2]112 VS-Klassen'!$K23="X","",'[2]112 VS-Klassen'!AS23)</f>
        <v/>
      </c>
      <c r="AS23" s="7" t="str">
        <f>IF('[2]112 VS-Klassen'!$K23="X","",'[2]112 VS-Klassen'!AT23)</f>
        <v/>
      </c>
      <c r="AT23" s="7" t="str">
        <f>IF('[2]112 VS-Klassen'!$K23="X","",'[2]112 VS-Klassen'!AU23)</f>
        <v/>
      </c>
      <c r="AU23" s="7" t="str">
        <f>IF('[2]112 VS-Klassen'!$K23="X","",'[2]112 VS-Klassen'!AV23)</f>
        <v/>
      </c>
      <c r="AV23" s="7" t="str">
        <f>IF('[2]112 VS-Klassen'!$K23="X","",'[2]112 VS-Klassen'!AW23)</f>
        <v/>
      </c>
      <c r="AW23" s="7" t="str">
        <f>IF('[2]112 VS-Klassen'!$K23="X","",'[2]112 VS-Klassen'!AX23)</f>
        <v/>
      </c>
      <c r="AX23" s="7" t="str">
        <f>IF('[2]112 VS-Klassen'!$K23="X","",'[2]112 VS-Klassen'!AY23)</f>
        <v/>
      </c>
      <c r="AY23" s="7" t="str">
        <f>IF('[2]112 VS-Klassen'!$K23="X","",'[2]112 VS-Klassen'!AZ23)</f>
        <v/>
      </c>
      <c r="AZ23" s="7" t="str">
        <f>IF('[2]112 VS-Klassen'!$K23="X","",'[2]112 VS-Klassen'!BA23)</f>
        <v/>
      </c>
      <c r="BA23" s="7" t="str">
        <f>IF('[2]112 VS-Klassen'!$K23="X","",'[2]112 VS-Klassen'!BB23)</f>
        <v/>
      </c>
      <c r="BB23" s="7" t="str">
        <f>IF('[2]112 VS-Klassen'!$K23="X","",'[2]112 VS-Klassen'!BC23)</f>
        <v/>
      </c>
      <c r="BC23" s="7" t="str">
        <f>IF('[2]112 VS-Klassen'!$K23="X","",'[2]112 VS-Klassen'!BD23)</f>
        <v/>
      </c>
      <c r="BD23" s="7" t="str">
        <f>IF('[2]112 VS-Klassen'!$K23="X","",'[2]112 VS-Klassen'!BE23)</f>
        <v/>
      </c>
      <c r="BE23" s="7" t="str">
        <f>IF('[2]112 VS-Klassen'!$K23="X","",'[2]112 VS-Klassen'!BF23)</f>
        <v/>
      </c>
      <c r="BF23" s="7" t="str">
        <f>IF('[2]112 VS-Klassen'!$K23="X","",'[2]112 VS-Klassen'!BG23)</f>
        <v/>
      </c>
      <c r="BG23" s="7" t="str">
        <f>IF('[2]112 VS-Klassen'!$K23="X","",'[2]112 VS-Klassen'!BH23)</f>
        <v/>
      </c>
      <c r="BH23" s="7" t="str">
        <f>IF('[2]112 VS-Klassen'!$K23="X","",'[2]112 VS-Klassen'!BI23)</f>
        <v/>
      </c>
      <c r="BI23" s="7" t="str">
        <f>IF('[2]112 VS-Klassen'!$K23="X","",'[2]112 VS-Klassen'!BJ23)</f>
        <v/>
      </c>
      <c r="BJ23" s="7" t="str">
        <f>IF('[2]112 VS-Klassen'!$K23="X","",'[2]112 VS-Klassen'!BK23)</f>
        <v/>
      </c>
      <c r="BK23" s="7" t="str">
        <f>IF('[2]112 VS-Klassen'!$K23="X","",'[2]112 VS-Klassen'!BL23)</f>
        <v/>
      </c>
      <c r="BL23" s="7" t="str">
        <f>IF('[2]112 VS-Klassen'!$K23="X","",'[2]112 VS-Klassen'!BM23)</f>
        <v/>
      </c>
      <c r="BM23" s="7" t="str">
        <f>IF('[2]112 VS-Klassen'!$K23="X","",'[2]112 VS-Klassen'!BN23)</f>
        <v/>
      </c>
      <c r="BN23" s="7" t="str">
        <f>IF('[2]112 VS-Klassen'!$K23="X","",'[2]112 VS-Klassen'!BO23)</f>
        <v/>
      </c>
      <c r="BO23" s="7" t="str">
        <f>IF('[2]112 VS-Klassen'!$K23="X","",'[2]112 VS-Klassen'!BP23)</f>
        <v/>
      </c>
      <c r="BP23" s="7" t="str">
        <f>IF('[2]112 VS-Klassen'!$K23="X","",'[2]112 VS-Klassen'!BQ23)</f>
        <v/>
      </c>
      <c r="BQ23" s="7" t="str">
        <f>IF('[2]112 VS-Klassen'!$K23="X","",'[2]112 VS-Klassen'!BR23)</f>
        <v/>
      </c>
      <c r="BR23" s="7" t="str">
        <f>IF('[2]112 VS-Klassen'!$K23="X","",'[2]112 VS-Klassen'!BS23)</f>
        <v/>
      </c>
      <c r="BS23" s="7" t="str">
        <f>IF('[2]112 VS-Klassen'!$K23="X","",'[2]112 VS-Klassen'!BT23)</f>
        <v/>
      </c>
      <c r="BT23" s="7" t="str">
        <f>IF('[2]112 VS-Klassen'!$K23="X","",'[2]112 VS-Klassen'!BU23)</f>
        <v/>
      </c>
      <c r="BU23" s="7" t="str">
        <f>IF('[2]112 VS-Klassen'!$K23="X","",'[2]112 VS-Klassen'!BV23)</f>
        <v/>
      </c>
      <c r="BV23" s="7" t="str">
        <f>IF('[2]112 VS-Klassen'!$K23="X","",'[2]112 VS-Klassen'!BW23)</f>
        <v/>
      </c>
      <c r="BW23" s="7" t="str">
        <f>IF('[2]112 VS-Klassen'!$K23="X","",'[2]112 VS-Klassen'!BX23)</f>
        <v/>
      </c>
      <c r="BX23" s="7" t="str">
        <f>IF('[2]112 VS-Klassen'!$K23="X","",'[2]112 VS-Klassen'!BY23)</f>
        <v/>
      </c>
      <c r="BY23" s="7" t="str">
        <f>IF('[2]112 VS-Klassen'!$K23="X","",'[2]112 VS-Klassen'!BZ23)</f>
        <v/>
      </c>
      <c r="BZ23" s="7" t="str">
        <f>IF('[2]112 VS-Klassen'!$K23="X","",'[2]112 VS-Klassen'!CA23)</f>
        <v/>
      </c>
      <c r="CA23" s="7" t="str">
        <f>IF('[2]112 VS-Klassen'!$K23="X","",'[2]112 VS-Klassen'!CB23)</f>
        <v/>
      </c>
      <c r="CB23" s="7" t="str">
        <f>IF('[2]112 VS-Klassen'!$K23="X","",'[2]112 VS-Klassen'!CC23)</f>
        <v/>
      </c>
      <c r="CC23" s="7" t="str">
        <f>IF('[2]112 VS-Klassen'!$K23="X","",'[2]112 VS-Klassen'!CD23)</f>
        <v/>
      </c>
      <c r="CD23" s="7" t="str">
        <f>IF('[2]112 VS-Klassen'!$K23="X","",'[2]112 VS-Klassen'!CE23)</f>
        <v/>
      </c>
      <c r="CE23" s="7" t="str">
        <f>IF('[2]112 VS-Klassen'!$K23="X","",'[2]112 VS-Klassen'!CF23)</f>
        <v/>
      </c>
      <c r="CF23" s="7" t="str">
        <f>IF('[2]112 VS-Klassen'!$K23="X","",'[2]112 VS-Klassen'!CG23)</f>
        <v/>
      </c>
      <c r="CG23" s="7" t="str">
        <f>IF('[2]112 VS-Klassen'!$K23="X","",'[2]112 VS-Klassen'!CH23)</f>
        <v/>
      </c>
      <c r="CH23" s="7" t="str">
        <f>IF('[2]112 VS-Klassen'!$K23="X","",'[2]112 VS-Klassen'!CI23)</f>
        <v/>
      </c>
      <c r="CI23" s="7" t="str">
        <f>IF('[2]112 VS-Klassen'!$K23="X","",'[2]112 VS-Klassen'!CJ23)</f>
        <v/>
      </c>
      <c r="CJ23" s="7" t="str">
        <f>IF('[2]112 VS-Klassen'!$K23="X","",'[2]112 VS-Klassen'!CK23)</f>
        <v/>
      </c>
      <c r="CK23" s="7" t="str">
        <f>IF('[2]112 VS-Klassen'!$K23="X","",'[2]112 VS-Klassen'!CL23)</f>
        <v/>
      </c>
      <c r="CL23" s="7" t="str">
        <f>IF('[2]112 VS-Klassen'!$K23="X","",'[2]112 VS-Klassen'!CM23)</f>
        <v/>
      </c>
      <c r="CM23" s="7" t="str">
        <f>IF('[2]112 VS-Klassen'!$K23="X","",'[2]112 VS-Klassen'!CN23)</f>
        <v/>
      </c>
      <c r="CN23" s="7" t="str">
        <f>IF('[2]112 VS-Klassen'!$K23="X","",'[2]112 VS-Klassen'!CO23)</f>
        <v/>
      </c>
      <c r="CO23" s="7" t="str">
        <f>IF('[2]112 VS-Klassen'!$K23="X","",'[2]112 VS-Klassen'!CP23)</f>
        <v/>
      </c>
      <c r="CP23" s="7" t="str">
        <f>IF('[2]112 VS-Klassen'!$K23="X","",'[2]112 VS-Klassen'!CQ23)</f>
        <v/>
      </c>
      <c r="CQ23" s="7" t="str">
        <f>IF('[2]112 VS-Klassen'!$K23="X","",'[2]112 VS-Klassen'!CR23)</f>
        <v/>
      </c>
      <c r="CR23" s="7" t="str">
        <f>IF('[2]112 VS-Klassen'!$K23="X","",'[2]112 VS-Klassen'!CS23)</f>
        <v/>
      </c>
      <c r="CS23" s="61" t="str">
        <f>IF('[2]112 VS-Klassen'!$K23="X","",'[2]112 VS-Klassen'!CT23)</f>
        <v/>
      </c>
      <c r="CT23" s="62" t="str">
        <f>IF('[2]112 VS-Klassen'!$K23="X","",'[2]112 VS-Klassen'!CU23)</f>
        <v/>
      </c>
      <c r="CU23" s="62" t="str">
        <f>IF('[2]112 VS-Klassen'!$K23="X","",'[2]112 VS-Klassen'!CV23)</f>
        <v/>
      </c>
      <c r="CV23" s="62" t="str">
        <f>IF('[2]112 VS-Klassen'!$K23="X","",'[2]112 VS-Klassen'!CW23)</f>
        <v/>
      </c>
      <c r="CW23" s="62" t="str">
        <f>IF('[2]112 VS-Klassen'!$K23="X","",'[2]112 VS-Klassen'!CX23)</f>
        <v/>
      </c>
      <c r="CX23" s="62" t="str">
        <f>IF('[2]112 VS-Klassen'!$K23="X","",'[2]112 VS-Klassen'!CY23)</f>
        <v/>
      </c>
    </row>
    <row r="24" spans="1:102" x14ac:dyDescent="0.3">
      <c r="A24" s="7" t="str">
        <f>IF('[2]112 VS-Klassen'!$K24="X","",'[2]112 VS-Klassen'!B24)</f>
        <v/>
      </c>
      <c r="B24" s="7" t="str">
        <f>IF('[2]112 VS-Klassen'!$K24="X","",'[2]112 VS-Klassen'!C24)</f>
        <v/>
      </c>
      <c r="C24" s="7" t="str">
        <f>IF('[2]112 VS-Klassen'!$K24="X","",'[2]112 VS-Klassen'!D24)</f>
        <v/>
      </c>
      <c r="D24" s="7" t="str">
        <f>IF('[2]112 VS-Klassen'!$K24="X","",'[2]112 VS-Klassen'!E24)</f>
        <v/>
      </c>
      <c r="E24" s="7" t="str">
        <f>IF('[2]112 VS-Klassen'!$K24="X","",'[2]112 VS-Klassen'!F24)</f>
        <v/>
      </c>
      <c r="F24" s="7" t="str">
        <f>IF('[2]112 VS-Klassen'!$K24="X","",'[2]112 VS-Klassen'!G24)</f>
        <v/>
      </c>
      <c r="G24" s="7" t="str">
        <f>IF('[2]112 VS-Klassen'!$K24="X","",'[2]112 VS-Klassen'!H24)</f>
        <v/>
      </c>
      <c r="H24" s="7" t="str">
        <f>IF('[2]112 VS-Klassen'!$K24="X","",'[2]112 VS-Klassen'!I24)</f>
        <v/>
      </c>
      <c r="I24" s="7" t="str">
        <f>IF('[2]112 VS-Klassen'!$K24="X","",'[2]112 VS-Klassen'!J24)</f>
        <v/>
      </c>
      <c r="J24" s="7" t="str">
        <f>IF('[2]112 VS-Klassen'!$K24="X","",'[2]112 VS-Klassen'!K24)</f>
        <v/>
      </c>
      <c r="K24" s="7" t="str">
        <f>IF('[2]112 VS-Klassen'!$K24="X","",'[2]112 VS-Klassen'!L24)</f>
        <v/>
      </c>
      <c r="L24" s="7" t="str">
        <f>IF('[2]112 VS-Klassen'!$K24="X","",'[2]112 VS-Klassen'!M24)</f>
        <v/>
      </c>
      <c r="M24" s="7" t="str">
        <f>IF('[2]112 VS-Klassen'!$K24="X","",'[2]112 VS-Klassen'!N24)</f>
        <v/>
      </c>
      <c r="N24" s="7" t="str">
        <f>IF('[2]112 VS-Klassen'!$K24="X","",'[2]112 VS-Klassen'!O24)</f>
        <v/>
      </c>
      <c r="O24" s="7" t="str">
        <f>IF('[2]112 VS-Klassen'!$K24="X","",'[2]112 VS-Klassen'!P24)</f>
        <v/>
      </c>
      <c r="P24" s="7" t="str">
        <f>IF('[2]112 VS-Klassen'!$K24="X","",'[2]112 VS-Klassen'!Q24)</f>
        <v/>
      </c>
      <c r="Q24" s="7" t="str">
        <f>IF('[2]112 VS-Klassen'!$K24="X","",'[2]112 VS-Klassen'!R24)</f>
        <v/>
      </c>
      <c r="R24" s="7" t="str">
        <f>IF('[2]112 VS-Klassen'!$K24="X","",'[2]112 VS-Klassen'!S24)</f>
        <v/>
      </c>
      <c r="S24" s="7" t="str">
        <f>IF('[2]112 VS-Klassen'!$K24="X","",'[2]112 VS-Klassen'!T24)</f>
        <v/>
      </c>
      <c r="T24" s="7" t="str">
        <f>IF('[2]112 VS-Klassen'!$K24="X","",'[2]112 VS-Klassen'!U24)</f>
        <v/>
      </c>
      <c r="U24" s="7" t="str">
        <f>IF('[2]112 VS-Klassen'!$K24="X","",'[2]112 VS-Klassen'!V24)</f>
        <v/>
      </c>
      <c r="V24" s="7" t="str">
        <f>IF('[2]112 VS-Klassen'!$K24="X","",'[2]112 VS-Klassen'!W24)</f>
        <v/>
      </c>
      <c r="W24" s="7" t="str">
        <f>IF('[2]112 VS-Klassen'!$K24="X","",'[2]112 VS-Klassen'!X24)</f>
        <v/>
      </c>
      <c r="X24" s="7" t="str">
        <f>IF('[2]112 VS-Klassen'!$K24="X","",'[2]112 VS-Klassen'!Y24)</f>
        <v/>
      </c>
      <c r="Y24" s="7" t="str">
        <f>IF('[2]112 VS-Klassen'!$K24="X","",'[2]112 VS-Klassen'!Z24)</f>
        <v/>
      </c>
      <c r="Z24" s="7" t="str">
        <f>IF('[2]112 VS-Klassen'!$K24="X","",'[2]112 VS-Klassen'!AA24)</f>
        <v/>
      </c>
      <c r="AA24" s="7" t="str">
        <f>IF('[2]112 VS-Klassen'!$K24="X","",'[2]112 VS-Klassen'!AB24)</f>
        <v/>
      </c>
      <c r="AB24" s="7" t="str">
        <f>IF('[2]112 VS-Klassen'!$K24="X","",'[2]112 VS-Klassen'!AC24)</f>
        <v/>
      </c>
      <c r="AC24" s="7" t="str">
        <f>IF('[2]112 VS-Klassen'!$K24="X","",'[2]112 VS-Klassen'!AD24)</f>
        <v/>
      </c>
      <c r="AD24" s="7" t="str">
        <f>IF('[2]112 VS-Klassen'!$K24="X","",'[2]112 VS-Klassen'!AE24)</f>
        <v/>
      </c>
      <c r="AE24" s="7" t="str">
        <f>IF('[2]112 VS-Klassen'!$K24="X","",'[2]112 VS-Klassen'!AF24)</f>
        <v/>
      </c>
      <c r="AF24" s="7" t="str">
        <f>IF('[2]112 VS-Klassen'!$K24="X","",'[2]112 VS-Klassen'!AG24)</f>
        <v/>
      </c>
      <c r="AG24" s="7" t="str">
        <f>IF('[2]112 VS-Klassen'!$K24="X","",'[2]112 VS-Klassen'!AH24)</f>
        <v/>
      </c>
      <c r="AH24" s="7" t="str">
        <f>IF('[2]112 VS-Klassen'!$K24="X","",'[2]112 VS-Klassen'!AI24)</f>
        <v/>
      </c>
      <c r="AI24" s="7" t="str">
        <f>IF('[2]112 VS-Klassen'!$K24="X","",'[2]112 VS-Klassen'!AJ24)</f>
        <v/>
      </c>
      <c r="AJ24" s="7" t="str">
        <f>IF('[2]112 VS-Klassen'!$K24="X","",'[2]112 VS-Klassen'!AK24)</f>
        <v/>
      </c>
      <c r="AK24" s="7" t="str">
        <f>IF('[2]112 VS-Klassen'!$K24="X","",'[2]112 VS-Klassen'!AL24)</f>
        <v/>
      </c>
      <c r="AL24" s="7" t="str">
        <f>IF('[2]112 VS-Klassen'!$K24="X","",'[2]112 VS-Klassen'!AM24)</f>
        <v/>
      </c>
      <c r="AM24" s="7" t="str">
        <f>IF('[2]112 VS-Klassen'!$K24="X","",'[2]112 VS-Klassen'!AN24)</f>
        <v/>
      </c>
      <c r="AN24" s="7" t="str">
        <f>IF('[2]112 VS-Klassen'!$K24="X","",'[2]112 VS-Klassen'!AO24)</f>
        <v/>
      </c>
      <c r="AO24" s="7" t="str">
        <f>IF('[2]112 VS-Klassen'!$K24="X","",'[2]112 VS-Klassen'!AP24)</f>
        <v/>
      </c>
      <c r="AP24" s="7" t="str">
        <f>IF('[2]112 VS-Klassen'!$K24="X","",'[2]112 VS-Klassen'!AQ24)</f>
        <v/>
      </c>
      <c r="AQ24" s="7" t="str">
        <f>IF('[2]112 VS-Klassen'!$K24="X","",'[2]112 VS-Klassen'!AR24)</f>
        <v/>
      </c>
      <c r="AR24" s="7" t="str">
        <f>IF('[2]112 VS-Klassen'!$K24="X","",'[2]112 VS-Klassen'!AS24)</f>
        <v/>
      </c>
      <c r="AS24" s="7" t="str">
        <f>IF('[2]112 VS-Klassen'!$K24="X","",'[2]112 VS-Klassen'!AT24)</f>
        <v/>
      </c>
      <c r="AT24" s="7" t="str">
        <f>IF('[2]112 VS-Klassen'!$K24="X","",'[2]112 VS-Klassen'!AU24)</f>
        <v/>
      </c>
      <c r="AU24" s="7" t="str">
        <f>IF('[2]112 VS-Klassen'!$K24="X","",'[2]112 VS-Klassen'!AV24)</f>
        <v/>
      </c>
      <c r="AV24" s="7" t="str">
        <f>IF('[2]112 VS-Klassen'!$K24="X","",'[2]112 VS-Klassen'!AW24)</f>
        <v/>
      </c>
      <c r="AW24" s="7" t="str">
        <f>IF('[2]112 VS-Klassen'!$K24="X","",'[2]112 VS-Klassen'!AX24)</f>
        <v/>
      </c>
      <c r="AX24" s="7" t="str">
        <f>IF('[2]112 VS-Klassen'!$K24="X","",'[2]112 VS-Klassen'!AY24)</f>
        <v/>
      </c>
      <c r="AY24" s="7" t="str">
        <f>IF('[2]112 VS-Klassen'!$K24="X","",'[2]112 VS-Klassen'!AZ24)</f>
        <v/>
      </c>
      <c r="AZ24" s="7" t="str">
        <f>IF('[2]112 VS-Klassen'!$K24="X","",'[2]112 VS-Klassen'!BA24)</f>
        <v/>
      </c>
      <c r="BA24" s="7" t="str">
        <f>IF('[2]112 VS-Klassen'!$K24="X","",'[2]112 VS-Klassen'!BB24)</f>
        <v/>
      </c>
      <c r="BB24" s="7" t="str">
        <f>IF('[2]112 VS-Klassen'!$K24="X","",'[2]112 VS-Klassen'!BC24)</f>
        <v/>
      </c>
      <c r="BC24" s="7" t="str">
        <f>IF('[2]112 VS-Klassen'!$K24="X","",'[2]112 VS-Klassen'!BD24)</f>
        <v/>
      </c>
      <c r="BD24" s="7" t="str">
        <f>IF('[2]112 VS-Klassen'!$K24="X","",'[2]112 VS-Klassen'!BE24)</f>
        <v/>
      </c>
      <c r="BE24" s="7" t="str">
        <f>IF('[2]112 VS-Klassen'!$K24="X","",'[2]112 VS-Klassen'!BF24)</f>
        <v/>
      </c>
      <c r="BF24" s="7" t="str">
        <f>IF('[2]112 VS-Klassen'!$K24="X","",'[2]112 VS-Klassen'!BG24)</f>
        <v/>
      </c>
      <c r="BG24" s="7" t="str">
        <f>IF('[2]112 VS-Klassen'!$K24="X","",'[2]112 VS-Klassen'!BH24)</f>
        <v/>
      </c>
      <c r="BH24" s="7" t="str">
        <f>IF('[2]112 VS-Klassen'!$K24="X","",'[2]112 VS-Klassen'!BI24)</f>
        <v/>
      </c>
      <c r="BI24" s="7" t="str">
        <f>IF('[2]112 VS-Klassen'!$K24="X","",'[2]112 VS-Klassen'!BJ24)</f>
        <v/>
      </c>
      <c r="BJ24" s="7" t="str">
        <f>IF('[2]112 VS-Klassen'!$K24="X","",'[2]112 VS-Klassen'!BK24)</f>
        <v/>
      </c>
      <c r="BK24" s="7" t="str">
        <f>IF('[2]112 VS-Klassen'!$K24="X","",'[2]112 VS-Klassen'!BL24)</f>
        <v/>
      </c>
      <c r="BL24" s="7" t="str">
        <f>IF('[2]112 VS-Klassen'!$K24="X","",'[2]112 VS-Klassen'!BM24)</f>
        <v/>
      </c>
      <c r="BM24" s="7" t="str">
        <f>IF('[2]112 VS-Klassen'!$K24="X","",'[2]112 VS-Klassen'!BN24)</f>
        <v/>
      </c>
      <c r="BN24" s="7" t="str">
        <f>IF('[2]112 VS-Klassen'!$K24="X","",'[2]112 VS-Klassen'!BO24)</f>
        <v/>
      </c>
      <c r="BO24" s="7" t="str">
        <f>IF('[2]112 VS-Klassen'!$K24="X","",'[2]112 VS-Klassen'!BP24)</f>
        <v/>
      </c>
      <c r="BP24" s="7" t="str">
        <f>IF('[2]112 VS-Klassen'!$K24="X","",'[2]112 VS-Klassen'!BQ24)</f>
        <v/>
      </c>
      <c r="BQ24" s="7" t="str">
        <f>IF('[2]112 VS-Klassen'!$K24="X","",'[2]112 VS-Klassen'!BR24)</f>
        <v/>
      </c>
      <c r="BR24" s="7" t="str">
        <f>IF('[2]112 VS-Klassen'!$K24="X","",'[2]112 VS-Klassen'!BS24)</f>
        <v/>
      </c>
      <c r="BS24" s="7" t="str">
        <f>IF('[2]112 VS-Klassen'!$K24="X","",'[2]112 VS-Klassen'!BT24)</f>
        <v/>
      </c>
      <c r="BT24" s="7" t="str">
        <f>IF('[2]112 VS-Klassen'!$K24="X","",'[2]112 VS-Klassen'!BU24)</f>
        <v/>
      </c>
      <c r="BU24" s="7" t="str">
        <f>IF('[2]112 VS-Klassen'!$K24="X","",'[2]112 VS-Klassen'!BV24)</f>
        <v/>
      </c>
      <c r="BV24" s="7" t="str">
        <f>IF('[2]112 VS-Klassen'!$K24="X","",'[2]112 VS-Klassen'!BW24)</f>
        <v/>
      </c>
      <c r="BW24" s="7" t="str">
        <f>IF('[2]112 VS-Klassen'!$K24="X","",'[2]112 VS-Klassen'!BX24)</f>
        <v/>
      </c>
      <c r="BX24" s="7" t="str">
        <f>IF('[2]112 VS-Klassen'!$K24="X","",'[2]112 VS-Klassen'!BY24)</f>
        <v/>
      </c>
      <c r="BY24" s="7" t="str">
        <f>IF('[2]112 VS-Klassen'!$K24="X","",'[2]112 VS-Klassen'!BZ24)</f>
        <v/>
      </c>
      <c r="BZ24" s="7" t="str">
        <f>IF('[2]112 VS-Klassen'!$K24="X","",'[2]112 VS-Klassen'!CA24)</f>
        <v/>
      </c>
      <c r="CA24" s="7" t="str">
        <f>IF('[2]112 VS-Klassen'!$K24="X","",'[2]112 VS-Klassen'!CB24)</f>
        <v/>
      </c>
      <c r="CB24" s="7" t="str">
        <f>IF('[2]112 VS-Klassen'!$K24="X","",'[2]112 VS-Klassen'!CC24)</f>
        <v/>
      </c>
      <c r="CC24" s="7" t="str">
        <f>IF('[2]112 VS-Klassen'!$K24="X","",'[2]112 VS-Klassen'!CD24)</f>
        <v/>
      </c>
      <c r="CD24" s="7" t="str">
        <f>IF('[2]112 VS-Klassen'!$K24="X","",'[2]112 VS-Klassen'!CE24)</f>
        <v/>
      </c>
      <c r="CE24" s="7" t="str">
        <f>IF('[2]112 VS-Klassen'!$K24="X","",'[2]112 VS-Klassen'!CF24)</f>
        <v/>
      </c>
      <c r="CF24" s="7" t="str">
        <f>IF('[2]112 VS-Klassen'!$K24="X","",'[2]112 VS-Klassen'!CG24)</f>
        <v/>
      </c>
      <c r="CG24" s="7" t="str">
        <f>IF('[2]112 VS-Klassen'!$K24="X","",'[2]112 VS-Klassen'!CH24)</f>
        <v/>
      </c>
      <c r="CH24" s="7" t="str">
        <f>IF('[2]112 VS-Klassen'!$K24="X","",'[2]112 VS-Klassen'!CI24)</f>
        <v/>
      </c>
      <c r="CI24" s="7" t="str">
        <f>IF('[2]112 VS-Klassen'!$K24="X","",'[2]112 VS-Klassen'!CJ24)</f>
        <v/>
      </c>
      <c r="CJ24" s="7" t="str">
        <f>IF('[2]112 VS-Klassen'!$K24="X","",'[2]112 VS-Klassen'!CK24)</f>
        <v/>
      </c>
      <c r="CK24" s="7" t="str">
        <f>IF('[2]112 VS-Klassen'!$K24="X","",'[2]112 VS-Klassen'!CL24)</f>
        <v/>
      </c>
      <c r="CL24" s="7" t="str">
        <f>IF('[2]112 VS-Klassen'!$K24="X","",'[2]112 VS-Klassen'!CM24)</f>
        <v/>
      </c>
      <c r="CM24" s="7" t="str">
        <f>IF('[2]112 VS-Klassen'!$K24="X","",'[2]112 VS-Klassen'!CN24)</f>
        <v/>
      </c>
      <c r="CN24" s="7" t="str">
        <f>IF('[2]112 VS-Klassen'!$K24="X","",'[2]112 VS-Klassen'!CO24)</f>
        <v/>
      </c>
      <c r="CO24" s="7" t="str">
        <f>IF('[2]112 VS-Klassen'!$K24="X","",'[2]112 VS-Klassen'!CP24)</f>
        <v/>
      </c>
      <c r="CP24" s="7" t="str">
        <f>IF('[2]112 VS-Klassen'!$K24="X","",'[2]112 VS-Klassen'!CQ24)</f>
        <v/>
      </c>
      <c r="CQ24" s="7" t="str">
        <f>IF('[2]112 VS-Klassen'!$K24="X","",'[2]112 VS-Klassen'!CR24)</f>
        <v/>
      </c>
      <c r="CR24" s="7" t="str">
        <f>IF('[2]112 VS-Klassen'!$K24="X","",'[2]112 VS-Klassen'!CS24)</f>
        <v/>
      </c>
      <c r="CS24" s="61" t="str">
        <f>IF('[2]112 VS-Klassen'!$K24="X","",'[2]112 VS-Klassen'!CT24)</f>
        <v/>
      </c>
      <c r="CT24" s="62" t="str">
        <f>IF('[2]112 VS-Klassen'!$K24="X","",'[2]112 VS-Klassen'!CU24)</f>
        <v/>
      </c>
      <c r="CU24" s="62" t="str">
        <f>IF('[2]112 VS-Klassen'!$K24="X","",'[2]112 VS-Klassen'!CV24)</f>
        <v/>
      </c>
      <c r="CV24" s="62" t="str">
        <f>IF('[2]112 VS-Klassen'!$K24="X","",'[2]112 VS-Klassen'!CW24)</f>
        <v/>
      </c>
      <c r="CW24" s="62" t="str">
        <f>IF('[2]112 VS-Klassen'!$K24="X","",'[2]112 VS-Klassen'!CX24)</f>
        <v/>
      </c>
      <c r="CX24" s="62" t="str">
        <f>IF('[2]112 VS-Klassen'!$K24="X","",'[2]112 VS-Klassen'!CY24)</f>
        <v/>
      </c>
    </row>
    <row r="25" spans="1:102" x14ac:dyDescent="0.3">
      <c r="A25" s="7" t="str">
        <f>IF('[2]112 VS-Klassen'!$K25="X","",'[2]112 VS-Klassen'!B25)</f>
        <v/>
      </c>
      <c r="B25" s="7" t="str">
        <f>IF('[2]112 VS-Klassen'!$K25="X","",'[2]112 VS-Klassen'!C25)</f>
        <v/>
      </c>
      <c r="C25" s="7" t="str">
        <f>IF('[2]112 VS-Klassen'!$K25="X","",'[2]112 VS-Klassen'!D25)</f>
        <v/>
      </c>
      <c r="D25" s="7" t="str">
        <f>IF('[2]112 VS-Klassen'!$K25="X","",'[2]112 VS-Klassen'!E25)</f>
        <v/>
      </c>
      <c r="E25" s="7" t="str">
        <f>IF('[2]112 VS-Klassen'!$K25="X","",'[2]112 VS-Klassen'!F25)</f>
        <v/>
      </c>
      <c r="F25" s="7" t="str">
        <f>IF('[2]112 VS-Klassen'!$K25="X","",'[2]112 VS-Klassen'!G25)</f>
        <v/>
      </c>
      <c r="G25" s="7" t="str">
        <f>IF('[2]112 VS-Klassen'!$K25="X","",'[2]112 VS-Klassen'!H25)</f>
        <v/>
      </c>
      <c r="H25" s="7" t="str">
        <f>IF('[2]112 VS-Klassen'!$K25="X","",'[2]112 VS-Klassen'!I25)</f>
        <v/>
      </c>
      <c r="I25" s="7" t="str">
        <f>IF('[2]112 VS-Klassen'!$K25="X","",'[2]112 VS-Klassen'!J25)</f>
        <v/>
      </c>
      <c r="J25" s="7" t="str">
        <f>IF('[2]112 VS-Klassen'!$K25="X","",'[2]112 VS-Klassen'!K25)</f>
        <v/>
      </c>
      <c r="K25" s="7" t="str">
        <f>IF('[2]112 VS-Klassen'!$K25="X","",'[2]112 VS-Klassen'!L25)</f>
        <v/>
      </c>
      <c r="L25" s="7" t="str">
        <f>IF('[2]112 VS-Klassen'!$K25="X","",'[2]112 VS-Klassen'!M25)</f>
        <v/>
      </c>
      <c r="M25" s="7" t="str">
        <f>IF('[2]112 VS-Klassen'!$K25="X","",'[2]112 VS-Klassen'!N25)</f>
        <v/>
      </c>
      <c r="N25" s="7" t="str">
        <f>IF('[2]112 VS-Klassen'!$K25="X","",'[2]112 VS-Klassen'!O25)</f>
        <v/>
      </c>
      <c r="O25" s="7" t="str">
        <f>IF('[2]112 VS-Klassen'!$K25="X","",'[2]112 VS-Klassen'!P25)</f>
        <v/>
      </c>
      <c r="P25" s="7" t="str">
        <f>IF('[2]112 VS-Klassen'!$K25="X","",'[2]112 VS-Klassen'!Q25)</f>
        <v/>
      </c>
      <c r="Q25" s="7" t="str">
        <f>IF('[2]112 VS-Klassen'!$K25="X","",'[2]112 VS-Klassen'!R25)</f>
        <v/>
      </c>
      <c r="R25" s="7" t="str">
        <f>IF('[2]112 VS-Klassen'!$K25="X","",'[2]112 VS-Klassen'!S25)</f>
        <v/>
      </c>
      <c r="S25" s="7" t="str">
        <f>IF('[2]112 VS-Klassen'!$K25="X","",'[2]112 VS-Klassen'!T25)</f>
        <v/>
      </c>
      <c r="T25" s="7" t="str">
        <f>IF('[2]112 VS-Klassen'!$K25="X","",'[2]112 VS-Klassen'!U25)</f>
        <v/>
      </c>
      <c r="U25" s="7" t="str">
        <f>IF('[2]112 VS-Klassen'!$K25="X","",'[2]112 VS-Klassen'!V25)</f>
        <v/>
      </c>
      <c r="V25" s="7" t="str">
        <f>IF('[2]112 VS-Klassen'!$K25="X","",'[2]112 VS-Klassen'!W25)</f>
        <v/>
      </c>
      <c r="W25" s="7" t="str">
        <f>IF('[2]112 VS-Klassen'!$K25="X","",'[2]112 VS-Klassen'!X25)</f>
        <v/>
      </c>
      <c r="X25" s="7" t="str">
        <f>IF('[2]112 VS-Klassen'!$K25="X","",'[2]112 VS-Klassen'!Y25)</f>
        <v/>
      </c>
      <c r="Y25" s="7" t="str">
        <f>IF('[2]112 VS-Klassen'!$K25="X","",'[2]112 VS-Klassen'!Z25)</f>
        <v/>
      </c>
      <c r="Z25" s="7" t="str">
        <f>IF('[2]112 VS-Klassen'!$K25="X","",'[2]112 VS-Klassen'!AA25)</f>
        <v/>
      </c>
      <c r="AA25" s="7" t="str">
        <f>IF('[2]112 VS-Klassen'!$K25="X","",'[2]112 VS-Klassen'!AB25)</f>
        <v/>
      </c>
      <c r="AB25" s="7" t="str">
        <f>IF('[2]112 VS-Klassen'!$K25="X","",'[2]112 VS-Klassen'!AC25)</f>
        <v/>
      </c>
      <c r="AC25" s="7" t="str">
        <f>IF('[2]112 VS-Klassen'!$K25="X","",'[2]112 VS-Klassen'!AD25)</f>
        <v/>
      </c>
      <c r="AD25" s="7" t="str">
        <f>IF('[2]112 VS-Klassen'!$K25="X","",'[2]112 VS-Klassen'!AE25)</f>
        <v/>
      </c>
      <c r="AE25" s="7" t="str">
        <f>IF('[2]112 VS-Klassen'!$K25="X","",'[2]112 VS-Klassen'!AF25)</f>
        <v/>
      </c>
      <c r="AF25" s="7" t="str">
        <f>IF('[2]112 VS-Klassen'!$K25="X","",'[2]112 VS-Klassen'!AG25)</f>
        <v/>
      </c>
      <c r="AG25" s="7" t="str">
        <f>IF('[2]112 VS-Klassen'!$K25="X","",'[2]112 VS-Klassen'!AH25)</f>
        <v/>
      </c>
      <c r="AH25" s="7" t="str">
        <f>IF('[2]112 VS-Klassen'!$K25="X","",'[2]112 VS-Klassen'!AI25)</f>
        <v/>
      </c>
      <c r="AI25" s="7" t="str">
        <f>IF('[2]112 VS-Klassen'!$K25="X","",'[2]112 VS-Klassen'!AJ25)</f>
        <v/>
      </c>
      <c r="AJ25" s="7" t="str">
        <f>IF('[2]112 VS-Klassen'!$K25="X","",'[2]112 VS-Klassen'!AK25)</f>
        <v/>
      </c>
      <c r="AK25" s="7" t="str">
        <f>IF('[2]112 VS-Klassen'!$K25="X","",'[2]112 VS-Klassen'!AL25)</f>
        <v/>
      </c>
      <c r="AL25" s="7" t="str">
        <f>IF('[2]112 VS-Klassen'!$K25="X","",'[2]112 VS-Klassen'!AM25)</f>
        <v/>
      </c>
      <c r="AM25" s="7" t="str">
        <f>IF('[2]112 VS-Klassen'!$K25="X","",'[2]112 VS-Klassen'!AN25)</f>
        <v/>
      </c>
      <c r="AN25" s="7" t="str">
        <f>IF('[2]112 VS-Klassen'!$K25="X","",'[2]112 VS-Klassen'!AO25)</f>
        <v/>
      </c>
      <c r="AO25" s="7" t="str">
        <f>IF('[2]112 VS-Klassen'!$K25="X","",'[2]112 VS-Klassen'!AP25)</f>
        <v/>
      </c>
      <c r="AP25" s="7" t="str">
        <f>IF('[2]112 VS-Klassen'!$K25="X","",'[2]112 VS-Klassen'!AQ25)</f>
        <v/>
      </c>
      <c r="AQ25" s="7" t="str">
        <f>IF('[2]112 VS-Klassen'!$K25="X","",'[2]112 VS-Klassen'!AR25)</f>
        <v/>
      </c>
      <c r="AR25" s="7" t="str">
        <f>IF('[2]112 VS-Klassen'!$K25="X","",'[2]112 VS-Klassen'!AS25)</f>
        <v/>
      </c>
      <c r="AS25" s="7" t="str">
        <f>IF('[2]112 VS-Klassen'!$K25="X","",'[2]112 VS-Klassen'!AT25)</f>
        <v/>
      </c>
      <c r="AT25" s="7" t="str">
        <f>IF('[2]112 VS-Klassen'!$K25="X","",'[2]112 VS-Klassen'!AU25)</f>
        <v/>
      </c>
      <c r="AU25" s="7" t="str">
        <f>IF('[2]112 VS-Klassen'!$K25="X","",'[2]112 VS-Klassen'!AV25)</f>
        <v/>
      </c>
      <c r="AV25" s="7" t="str">
        <f>IF('[2]112 VS-Klassen'!$K25="X","",'[2]112 VS-Klassen'!AW25)</f>
        <v/>
      </c>
      <c r="AW25" s="7" t="str">
        <f>IF('[2]112 VS-Klassen'!$K25="X","",'[2]112 VS-Klassen'!AX25)</f>
        <v/>
      </c>
      <c r="AX25" s="7" t="str">
        <f>IF('[2]112 VS-Klassen'!$K25="X","",'[2]112 VS-Klassen'!AY25)</f>
        <v/>
      </c>
      <c r="AY25" s="7" t="str">
        <f>IF('[2]112 VS-Klassen'!$K25="X","",'[2]112 VS-Klassen'!AZ25)</f>
        <v/>
      </c>
      <c r="AZ25" s="7" t="str">
        <f>IF('[2]112 VS-Klassen'!$K25="X","",'[2]112 VS-Klassen'!BA25)</f>
        <v/>
      </c>
      <c r="BA25" s="7" t="str">
        <f>IF('[2]112 VS-Klassen'!$K25="X","",'[2]112 VS-Klassen'!BB25)</f>
        <v/>
      </c>
      <c r="BB25" s="7" t="str">
        <f>IF('[2]112 VS-Klassen'!$K25="X","",'[2]112 VS-Klassen'!BC25)</f>
        <v/>
      </c>
      <c r="BC25" s="7" t="str">
        <f>IF('[2]112 VS-Klassen'!$K25="X","",'[2]112 VS-Klassen'!BD25)</f>
        <v/>
      </c>
      <c r="BD25" s="7" t="str">
        <f>IF('[2]112 VS-Klassen'!$K25="X","",'[2]112 VS-Klassen'!BE25)</f>
        <v/>
      </c>
      <c r="BE25" s="7" t="str">
        <f>IF('[2]112 VS-Klassen'!$K25="X","",'[2]112 VS-Klassen'!BF25)</f>
        <v/>
      </c>
      <c r="BF25" s="7" t="str">
        <f>IF('[2]112 VS-Klassen'!$K25="X","",'[2]112 VS-Klassen'!BG25)</f>
        <v/>
      </c>
      <c r="BG25" s="7" t="str">
        <f>IF('[2]112 VS-Klassen'!$K25="X","",'[2]112 VS-Klassen'!BH25)</f>
        <v/>
      </c>
      <c r="BH25" s="7" t="str">
        <f>IF('[2]112 VS-Klassen'!$K25="X","",'[2]112 VS-Klassen'!BI25)</f>
        <v/>
      </c>
      <c r="BI25" s="7" t="str">
        <f>IF('[2]112 VS-Klassen'!$K25="X","",'[2]112 VS-Klassen'!BJ25)</f>
        <v/>
      </c>
      <c r="BJ25" s="7" t="str">
        <f>IF('[2]112 VS-Klassen'!$K25="X","",'[2]112 VS-Klassen'!BK25)</f>
        <v/>
      </c>
      <c r="BK25" s="7" t="str">
        <f>IF('[2]112 VS-Klassen'!$K25="X","",'[2]112 VS-Klassen'!BL25)</f>
        <v/>
      </c>
      <c r="BL25" s="7" t="str">
        <f>IF('[2]112 VS-Klassen'!$K25="X","",'[2]112 VS-Klassen'!BM25)</f>
        <v/>
      </c>
      <c r="BM25" s="7" t="str">
        <f>IF('[2]112 VS-Klassen'!$K25="X","",'[2]112 VS-Klassen'!BN25)</f>
        <v/>
      </c>
      <c r="BN25" s="7" t="str">
        <f>IF('[2]112 VS-Klassen'!$K25="X","",'[2]112 VS-Klassen'!BO25)</f>
        <v/>
      </c>
      <c r="BO25" s="7" t="str">
        <f>IF('[2]112 VS-Klassen'!$K25="X","",'[2]112 VS-Klassen'!BP25)</f>
        <v/>
      </c>
      <c r="BP25" s="7" t="str">
        <f>IF('[2]112 VS-Klassen'!$K25="X","",'[2]112 VS-Klassen'!BQ25)</f>
        <v/>
      </c>
      <c r="BQ25" s="7" t="str">
        <f>IF('[2]112 VS-Klassen'!$K25="X","",'[2]112 VS-Klassen'!BR25)</f>
        <v/>
      </c>
      <c r="BR25" s="7" t="str">
        <f>IF('[2]112 VS-Klassen'!$K25="X","",'[2]112 VS-Klassen'!BS25)</f>
        <v/>
      </c>
      <c r="BS25" s="7" t="str">
        <f>IF('[2]112 VS-Klassen'!$K25="X","",'[2]112 VS-Klassen'!BT25)</f>
        <v/>
      </c>
      <c r="BT25" s="7" t="str">
        <f>IF('[2]112 VS-Klassen'!$K25="X","",'[2]112 VS-Klassen'!BU25)</f>
        <v/>
      </c>
      <c r="BU25" s="7" t="str">
        <f>IF('[2]112 VS-Klassen'!$K25="X","",'[2]112 VS-Klassen'!BV25)</f>
        <v/>
      </c>
      <c r="BV25" s="7" t="str">
        <f>IF('[2]112 VS-Klassen'!$K25="X","",'[2]112 VS-Klassen'!BW25)</f>
        <v/>
      </c>
      <c r="BW25" s="7" t="str">
        <f>IF('[2]112 VS-Klassen'!$K25="X","",'[2]112 VS-Klassen'!BX25)</f>
        <v/>
      </c>
      <c r="BX25" s="7" t="str">
        <f>IF('[2]112 VS-Klassen'!$K25="X","",'[2]112 VS-Klassen'!BY25)</f>
        <v/>
      </c>
      <c r="BY25" s="7" t="str">
        <f>IF('[2]112 VS-Klassen'!$K25="X","",'[2]112 VS-Klassen'!BZ25)</f>
        <v/>
      </c>
      <c r="BZ25" s="7" t="str">
        <f>IF('[2]112 VS-Klassen'!$K25="X","",'[2]112 VS-Klassen'!CA25)</f>
        <v/>
      </c>
      <c r="CA25" s="7" t="str">
        <f>IF('[2]112 VS-Klassen'!$K25="X","",'[2]112 VS-Klassen'!CB25)</f>
        <v/>
      </c>
      <c r="CB25" s="7" t="str">
        <f>IF('[2]112 VS-Klassen'!$K25="X","",'[2]112 VS-Klassen'!CC25)</f>
        <v/>
      </c>
      <c r="CC25" s="7" t="str">
        <f>IF('[2]112 VS-Klassen'!$K25="X","",'[2]112 VS-Klassen'!CD25)</f>
        <v/>
      </c>
      <c r="CD25" s="7" t="str">
        <f>IF('[2]112 VS-Klassen'!$K25="X","",'[2]112 VS-Klassen'!CE25)</f>
        <v/>
      </c>
      <c r="CE25" s="7" t="str">
        <f>IF('[2]112 VS-Klassen'!$K25="X","",'[2]112 VS-Klassen'!CF25)</f>
        <v/>
      </c>
      <c r="CF25" s="7" t="str">
        <f>IF('[2]112 VS-Klassen'!$K25="X","",'[2]112 VS-Klassen'!CG25)</f>
        <v/>
      </c>
      <c r="CG25" s="7" t="str">
        <f>IF('[2]112 VS-Klassen'!$K25="X","",'[2]112 VS-Klassen'!CH25)</f>
        <v/>
      </c>
      <c r="CH25" s="7" t="str">
        <f>IF('[2]112 VS-Klassen'!$K25="X","",'[2]112 VS-Klassen'!CI25)</f>
        <v/>
      </c>
      <c r="CI25" s="7" t="str">
        <f>IF('[2]112 VS-Klassen'!$K25="X","",'[2]112 VS-Klassen'!CJ25)</f>
        <v/>
      </c>
      <c r="CJ25" s="7" t="str">
        <f>IF('[2]112 VS-Klassen'!$K25="X","",'[2]112 VS-Klassen'!CK25)</f>
        <v/>
      </c>
      <c r="CK25" s="7" t="str">
        <f>IF('[2]112 VS-Klassen'!$K25="X","",'[2]112 VS-Klassen'!CL25)</f>
        <v/>
      </c>
      <c r="CL25" s="7" t="str">
        <f>IF('[2]112 VS-Klassen'!$K25="X","",'[2]112 VS-Klassen'!CM25)</f>
        <v/>
      </c>
      <c r="CM25" s="7" t="str">
        <f>IF('[2]112 VS-Klassen'!$K25="X","",'[2]112 VS-Klassen'!CN25)</f>
        <v/>
      </c>
      <c r="CN25" s="7" t="str">
        <f>IF('[2]112 VS-Klassen'!$K25="X","",'[2]112 VS-Klassen'!CO25)</f>
        <v/>
      </c>
      <c r="CO25" s="7" t="str">
        <f>IF('[2]112 VS-Klassen'!$K25="X","",'[2]112 VS-Klassen'!CP25)</f>
        <v/>
      </c>
      <c r="CP25" s="7" t="str">
        <f>IF('[2]112 VS-Klassen'!$K25="X","",'[2]112 VS-Klassen'!CQ25)</f>
        <v/>
      </c>
      <c r="CQ25" s="7" t="str">
        <f>IF('[2]112 VS-Klassen'!$K25="X","",'[2]112 VS-Klassen'!CR25)</f>
        <v/>
      </c>
      <c r="CR25" s="7" t="str">
        <f>IF('[2]112 VS-Klassen'!$K25="X","",'[2]112 VS-Klassen'!CS25)</f>
        <v/>
      </c>
      <c r="CS25" s="61" t="str">
        <f>IF('[2]112 VS-Klassen'!$K25="X","",'[2]112 VS-Klassen'!CT25)</f>
        <v/>
      </c>
      <c r="CT25" s="62" t="str">
        <f>IF('[2]112 VS-Klassen'!$K25="X","",'[2]112 VS-Klassen'!CU25)</f>
        <v/>
      </c>
      <c r="CU25" s="62" t="str">
        <f>IF('[2]112 VS-Klassen'!$K25="X","",'[2]112 VS-Klassen'!CV25)</f>
        <v/>
      </c>
      <c r="CV25" s="62" t="str">
        <f>IF('[2]112 VS-Klassen'!$K25="X","",'[2]112 VS-Klassen'!CW25)</f>
        <v/>
      </c>
      <c r="CW25" s="62" t="str">
        <f>IF('[2]112 VS-Klassen'!$K25="X","",'[2]112 VS-Klassen'!CX25)</f>
        <v/>
      </c>
      <c r="CX25" s="62" t="str">
        <f>IF('[2]112 VS-Klassen'!$K25="X","",'[2]112 VS-Klassen'!CY25)</f>
        <v/>
      </c>
    </row>
    <row r="26" spans="1:102" x14ac:dyDescent="0.3">
      <c r="A26" s="7" t="str">
        <f>IF('[2]112 VS-Klassen'!$K26="X","",'[2]112 VS-Klassen'!B26)</f>
        <v/>
      </c>
      <c r="B26" s="7" t="str">
        <f>IF('[2]112 VS-Klassen'!$K26="X","",'[2]112 VS-Klassen'!C26)</f>
        <v/>
      </c>
      <c r="C26" s="7" t="str">
        <f>IF('[2]112 VS-Klassen'!$K26="X","",'[2]112 VS-Klassen'!D26)</f>
        <v/>
      </c>
      <c r="D26" s="7" t="str">
        <f>IF('[2]112 VS-Klassen'!$K26="X","",'[2]112 VS-Klassen'!E26)</f>
        <v/>
      </c>
      <c r="E26" s="7" t="str">
        <f>IF('[2]112 VS-Klassen'!$K26="X","",'[2]112 VS-Klassen'!F26)</f>
        <v/>
      </c>
      <c r="F26" s="7" t="str">
        <f>IF('[2]112 VS-Klassen'!$K26="X","",'[2]112 VS-Klassen'!G26)</f>
        <v/>
      </c>
      <c r="G26" s="7" t="str">
        <f>IF('[2]112 VS-Klassen'!$K26="X","",'[2]112 VS-Klassen'!H26)</f>
        <v/>
      </c>
      <c r="H26" s="7" t="str">
        <f>IF('[2]112 VS-Klassen'!$K26="X","",'[2]112 VS-Klassen'!I26)</f>
        <v/>
      </c>
      <c r="I26" s="7" t="str">
        <f>IF('[2]112 VS-Klassen'!$K26="X","",'[2]112 VS-Klassen'!J26)</f>
        <v/>
      </c>
      <c r="J26" s="7" t="str">
        <f>IF('[2]112 VS-Klassen'!$K26="X","",'[2]112 VS-Klassen'!K26)</f>
        <v/>
      </c>
      <c r="K26" s="7" t="str">
        <f>IF('[2]112 VS-Klassen'!$K26="X","",'[2]112 VS-Klassen'!L26)</f>
        <v/>
      </c>
      <c r="L26" s="7" t="str">
        <f>IF('[2]112 VS-Klassen'!$K26="X","",'[2]112 VS-Klassen'!M26)</f>
        <v/>
      </c>
      <c r="M26" s="7" t="str">
        <f>IF('[2]112 VS-Klassen'!$K26="X","",'[2]112 VS-Klassen'!N26)</f>
        <v/>
      </c>
      <c r="N26" s="7" t="str">
        <f>IF('[2]112 VS-Klassen'!$K26="X","",'[2]112 VS-Klassen'!O26)</f>
        <v/>
      </c>
      <c r="O26" s="7" t="str">
        <f>IF('[2]112 VS-Klassen'!$K26="X","",'[2]112 VS-Klassen'!P26)</f>
        <v/>
      </c>
      <c r="P26" s="7" t="str">
        <f>IF('[2]112 VS-Klassen'!$K26="X","",'[2]112 VS-Klassen'!Q26)</f>
        <v/>
      </c>
      <c r="Q26" s="7" t="str">
        <f>IF('[2]112 VS-Klassen'!$K26="X","",'[2]112 VS-Klassen'!R26)</f>
        <v/>
      </c>
      <c r="R26" s="7" t="str">
        <f>IF('[2]112 VS-Klassen'!$K26="X","",'[2]112 VS-Klassen'!S26)</f>
        <v/>
      </c>
      <c r="S26" s="7" t="str">
        <f>IF('[2]112 VS-Klassen'!$K26="X","",'[2]112 VS-Klassen'!T26)</f>
        <v/>
      </c>
      <c r="T26" s="7" t="str">
        <f>IF('[2]112 VS-Klassen'!$K26="X","",'[2]112 VS-Klassen'!U26)</f>
        <v/>
      </c>
      <c r="U26" s="7" t="str">
        <f>IF('[2]112 VS-Klassen'!$K26="X","",'[2]112 VS-Klassen'!V26)</f>
        <v/>
      </c>
      <c r="V26" s="7" t="str">
        <f>IF('[2]112 VS-Klassen'!$K26="X","",'[2]112 VS-Klassen'!W26)</f>
        <v/>
      </c>
      <c r="W26" s="7" t="str">
        <f>IF('[2]112 VS-Klassen'!$K26="X","",'[2]112 VS-Klassen'!X26)</f>
        <v/>
      </c>
      <c r="X26" s="7" t="str">
        <f>IF('[2]112 VS-Klassen'!$K26="X","",'[2]112 VS-Klassen'!Y26)</f>
        <v/>
      </c>
      <c r="Y26" s="7" t="str">
        <f>IF('[2]112 VS-Klassen'!$K26="X","",'[2]112 VS-Klassen'!Z26)</f>
        <v/>
      </c>
      <c r="Z26" s="7" t="str">
        <f>IF('[2]112 VS-Klassen'!$K26="X","",'[2]112 VS-Klassen'!AA26)</f>
        <v/>
      </c>
      <c r="AA26" s="7" t="str">
        <f>IF('[2]112 VS-Klassen'!$K26="X","",'[2]112 VS-Klassen'!AB26)</f>
        <v/>
      </c>
      <c r="AB26" s="7" t="str">
        <f>IF('[2]112 VS-Klassen'!$K26="X","",'[2]112 VS-Klassen'!AC26)</f>
        <v/>
      </c>
      <c r="AC26" s="7" t="str">
        <f>IF('[2]112 VS-Klassen'!$K26="X","",'[2]112 VS-Klassen'!AD26)</f>
        <v/>
      </c>
      <c r="AD26" s="7" t="str">
        <f>IF('[2]112 VS-Klassen'!$K26="X","",'[2]112 VS-Klassen'!AE26)</f>
        <v/>
      </c>
      <c r="AE26" s="7" t="str">
        <f>IF('[2]112 VS-Klassen'!$K26="X","",'[2]112 VS-Klassen'!AF26)</f>
        <v/>
      </c>
      <c r="AF26" s="7" t="str">
        <f>IF('[2]112 VS-Klassen'!$K26="X","",'[2]112 VS-Klassen'!AG26)</f>
        <v/>
      </c>
      <c r="AG26" s="7" t="str">
        <f>IF('[2]112 VS-Klassen'!$K26="X","",'[2]112 VS-Klassen'!AH26)</f>
        <v/>
      </c>
      <c r="AH26" s="7" t="str">
        <f>IF('[2]112 VS-Klassen'!$K26="X","",'[2]112 VS-Klassen'!AI26)</f>
        <v/>
      </c>
      <c r="AI26" s="7" t="str">
        <f>IF('[2]112 VS-Klassen'!$K26="X","",'[2]112 VS-Klassen'!AJ26)</f>
        <v/>
      </c>
      <c r="AJ26" s="7" t="str">
        <f>IF('[2]112 VS-Klassen'!$K26="X","",'[2]112 VS-Klassen'!AK26)</f>
        <v/>
      </c>
      <c r="AK26" s="7" t="str">
        <f>IF('[2]112 VS-Klassen'!$K26="X","",'[2]112 VS-Klassen'!AL26)</f>
        <v/>
      </c>
      <c r="AL26" s="7" t="str">
        <f>IF('[2]112 VS-Klassen'!$K26="X","",'[2]112 VS-Klassen'!AM26)</f>
        <v/>
      </c>
      <c r="AM26" s="7" t="str">
        <f>IF('[2]112 VS-Klassen'!$K26="X","",'[2]112 VS-Klassen'!AN26)</f>
        <v/>
      </c>
      <c r="AN26" s="7" t="str">
        <f>IF('[2]112 VS-Klassen'!$K26="X","",'[2]112 VS-Klassen'!AO26)</f>
        <v/>
      </c>
      <c r="AO26" s="7" t="str">
        <f>IF('[2]112 VS-Klassen'!$K26="X","",'[2]112 VS-Klassen'!AP26)</f>
        <v/>
      </c>
      <c r="AP26" s="7" t="str">
        <f>IF('[2]112 VS-Klassen'!$K26="X","",'[2]112 VS-Klassen'!AQ26)</f>
        <v/>
      </c>
      <c r="AQ26" s="7" t="str">
        <f>IF('[2]112 VS-Klassen'!$K26="X","",'[2]112 VS-Klassen'!AR26)</f>
        <v/>
      </c>
      <c r="AR26" s="7" t="str">
        <f>IF('[2]112 VS-Klassen'!$K26="X","",'[2]112 VS-Klassen'!AS26)</f>
        <v/>
      </c>
      <c r="AS26" s="7" t="str">
        <f>IF('[2]112 VS-Klassen'!$K26="X","",'[2]112 VS-Klassen'!AT26)</f>
        <v/>
      </c>
      <c r="AT26" s="7" t="str">
        <f>IF('[2]112 VS-Klassen'!$K26="X","",'[2]112 VS-Klassen'!AU26)</f>
        <v/>
      </c>
      <c r="AU26" s="7" t="str">
        <f>IF('[2]112 VS-Klassen'!$K26="X","",'[2]112 VS-Klassen'!AV26)</f>
        <v/>
      </c>
      <c r="AV26" s="7" t="str">
        <f>IF('[2]112 VS-Klassen'!$K26="X","",'[2]112 VS-Klassen'!AW26)</f>
        <v/>
      </c>
      <c r="AW26" s="7" t="str">
        <f>IF('[2]112 VS-Klassen'!$K26="X","",'[2]112 VS-Klassen'!AX26)</f>
        <v/>
      </c>
      <c r="AX26" s="7" t="str">
        <f>IF('[2]112 VS-Klassen'!$K26="X","",'[2]112 VS-Klassen'!AY26)</f>
        <v/>
      </c>
      <c r="AY26" s="7" t="str">
        <f>IF('[2]112 VS-Klassen'!$K26="X","",'[2]112 VS-Klassen'!AZ26)</f>
        <v/>
      </c>
      <c r="AZ26" s="7" t="str">
        <f>IF('[2]112 VS-Klassen'!$K26="X","",'[2]112 VS-Klassen'!BA26)</f>
        <v/>
      </c>
      <c r="BA26" s="7" t="str">
        <f>IF('[2]112 VS-Klassen'!$K26="X","",'[2]112 VS-Klassen'!BB26)</f>
        <v/>
      </c>
      <c r="BB26" s="7" t="str">
        <f>IF('[2]112 VS-Klassen'!$K26="X","",'[2]112 VS-Klassen'!BC26)</f>
        <v/>
      </c>
      <c r="BC26" s="7" t="str">
        <f>IF('[2]112 VS-Klassen'!$K26="X","",'[2]112 VS-Klassen'!BD26)</f>
        <v/>
      </c>
      <c r="BD26" s="7" t="str">
        <f>IF('[2]112 VS-Klassen'!$K26="X","",'[2]112 VS-Klassen'!BE26)</f>
        <v/>
      </c>
      <c r="BE26" s="7" t="str">
        <f>IF('[2]112 VS-Klassen'!$K26="X","",'[2]112 VS-Klassen'!BF26)</f>
        <v/>
      </c>
      <c r="BF26" s="7" t="str">
        <f>IF('[2]112 VS-Klassen'!$K26="X","",'[2]112 VS-Klassen'!BG26)</f>
        <v/>
      </c>
      <c r="BG26" s="7" t="str">
        <f>IF('[2]112 VS-Klassen'!$K26="X","",'[2]112 VS-Klassen'!BH26)</f>
        <v/>
      </c>
      <c r="BH26" s="7" t="str">
        <f>IF('[2]112 VS-Klassen'!$K26="X","",'[2]112 VS-Klassen'!BI26)</f>
        <v/>
      </c>
      <c r="BI26" s="7" t="str">
        <f>IF('[2]112 VS-Klassen'!$K26="X","",'[2]112 VS-Klassen'!BJ26)</f>
        <v/>
      </c>
      <c r="BJ26" s="7" t="str">
        <f>IF('[2]112 VS-Klassen'!$K26="X","",'[2]112 VS-Klassen'!BK26)</f>
        <v/>
      </c>
      <c r="BK26" s="7" t="str">
        <f>IF('[2]112 VS-Klassen'!$K26="X","",'[2]112 VS-Klassen'!BL26)</f>
        <v/>
      </c>
      <c r="BL26" s="7" t="str">
        <f>IF('[2]112 VS-Klassen'!$K26="X","",'[2]112 VS-Klassen'!BM26)</f>
        <v/>
      </c>
      <c r="BM26" s="7" t="str">
        <f>IF('[2]112 VS-Klassen'!$K26="X","",'[2]112 VS-Klassen'!BN26)</f>
        <v/>
      </c>
      <c r="BN26" s="7" t="str">
        <f>IF('[2]112 VS-Klassen'!$K26="X","",'[2]112 VS-Klassen'!BO26)</f>
        <v/>
      </c>
      <c r="BO26" s="7" t="str">
        <f>IF('[2]112 VS-Klassen'!$K26="X","",'[2]112 VS-Klassen'!BP26)</f>
        <v/>
      </c>
      <c r="BP26" s="7" t="str">
        <f>IF('[2]112 VS-Klassen'!$K26="X","",'[2]112 VS-Klassen'!BQ26)</f>
        <v/>
      </c>
      <c r="BQ26" s="7" t="str">
        <f>IF('[2]112 VS-Klassen'!$K26="X","",'[2]112 VS-Klassen'!BR26)</f>
        <v/>
      </c>
      <c r="BR26" s="7" t="str">
        <f>IF('[2]112 VS-Klassen'!$K26="X","",'[2]112 VS-Klassen'!BS26)</f>
        <v/>
      </c>
      <c r="BS26" s="7" t="str">
        <f>IF('[2]112 VS-Klassen'!$K26="X","",'[2]112 VS-Klassen'!BT26)</f>
        <v/>
      </c>
      <c r="BT26" s="7" t="str">
        <f>IF('[2]112 VS-Klassen'!$K26="X","",'[2]112 VS-Klassen'!BU26)</f>
        <v/>
      </c>
      <c r="BU26" s="7" t="str">
        <f>IF('[2]112 VS-Klassen'!$K26="X","",'[2]112 VS-Klassen'!BV26)</f>
        <v/>
      </c>
      <c r="BV26" s="7" t="str">
        <f>IF('[2]112 VS-Klassen'!$K26="X","",'[2]112 VS-Klassen'!BW26)</f>
        <v/>
      </c>
      <c r="BW26" s="7" t="str">
        <f>IF('[2]112 VS-Klassen'!$K26="X","",'[2]112 VS-Klassen'!BX26)</f>
        <v/>
      </c>
      <c r="BX26" s="7" t="str">
        <f>IF('[2]112 VS-Klassen'!$K26="X","",'[2]112 VS-Klassen'!BY26)</f>
        <v/>
      </c>
      <c r="BY26" s="7" t="str">
        <f>IF('[2]112 VS-Klassen'!$K26="X","",'[2]112 VS-Klassen'!BZ26)</f>
        <v/>
      </c>
      <c r="BZ26" s="7" t="str">
        <f>IF('[2]112 VS-Klassen'!$K26="X","",'[2]112 VS-Klassen'!CA26)</f>
        <v/>
      </c>
      <c r="CA26" s="7" t="str">
        <f>IF('[2]112 VS-Klassen'!$K26="X","",'[2]112 VS-Klassen'!CB26)</f>
        <v/>
      </c>
      <c r="CB26" s="7" t="str">
        <f>IF('[2]112 VS-Klassen'!$K26="X","",'[2]112 VS-Klassen'!CC26)</f>
        <v/>
      </c>
      <c r="CC26" s="7" t="str">
        <f>IF('[2]112 VS-Klassen'!$K26="X","",'[2]112 VS-Klassen'!CD26)</f>
        <v/>
      </c>
      <c r="CD26" s="7" t="str">
        <f>IF('[2]112 VS-Klassen'!$K26="X","",'[2]112 VS-Klassen'!CE26)</f>
        <v/>
      </c>
      <c r="CE26" s="7" t="str">
        <f>IF('[2]112 VS-Klassen'!$K26="X","",'[2]112 VS-Klassen'!CF26)</f>
        <v/>
      </c>
      <c r="CF26" s="7" t="str">
        <f>IF('[2]112 VS-Klassen'!$K26="X","",'[2]112 VS-Klassen'!CG26)</f>
        <v/>
      </c>
      <c r="CG26" s="7" t="str">
        <f>IF('[2]112 VS-Klassen'!$K26="X","",'[2]112 VS-Klassen'!CH26)</f>
        <v/>
      </c>
      <c r="CH26" s="7" t="str">
        <f>IF('[2]112 VS-Klassen'!$K26="X","",'[2]112 VS-Klassen'!CI26)</f>
        <v/>
      </c>
      <c r="CI26" s="7" t="str">
        <f>IF('[2]112 VS-Klassen'!$K26="X","",'[2]112 VS-Klassen'!CJ26)</f>
        <v/>
      </c>
      <c r="CJ26" s="7" t="str">
        <f>IF('[2]112 VS-Klassen'!$K26="X","",'[2]112 VS-Klassen'!CK26)</f>
        <v/>
      </c>
      <c r="CK26" s="7" t="str">
        <f>IF('[2]112 VS-Klassen'!$K26="X","",'[2]112 VS-Klassen'!CL26)</f>
        <v/>
      </c>
      <c r="CL26" s="7" t="str">
        <f>IF('[2]112 VS-Klassen'!$K26="X","",'[2]112 VS-Klassen'!CM26)</f>
        <v/>
      </c>
      <c r="CM26" s="7" t="str">
        <f>IF('[2]112 VS-Klassen'!$K26="X","",'[2]112 VS-Klassen'!CN26)</f>
        <v/>
      </c>
      <c r="CN26" s="7" t="str">
        <f>IF('[2]112 VS-Klassen'!$K26="X","",'[2]112 VS-Klassen'!CO26)</f>
        <v/>
      </c>
      <c r="CO26" s="7" t="str">
        <f>IF('[2]112 VS-Klassen'!$K26="X","",'[2]112 VS-Klassen'!CP26)</f>
        <v/>
      </c>
      <c r="CP26" s="7" t="str">
        <f>IF('[2]112 VS-Klassen'!$K26="X","",'[2]112 VS-Klassen'!CQ26)</f>
        <v/>
      </c>
      <c r="CQ26" s="7" t="str">
        <f>IF('[2]112 VS-Klassen'!$K26="X","",'[2]112 VS-Klassen'!CR26)</f>
        <v/>
      </c>
      <c r="CR26" s="7" t="str">
        <f>IF('[2]112 VS-Klassen'!$K26="X","",'[2]112 VS-Klassen'!CS26)</f>
        <v/>
      </c>
      <c r="CS26" s="61" t="str">
        <f>IF('[2]112 VS-Klassen'!$K26="X","",'[2]112 VS-Klassen'!CT26)</f>
        <v/>
      </c>
      <c r="CT26" s="62" t="str">
        <f>IF('[2]112 VS-Klassen'!$K26="X","",'[2]112 VS-Klassen'!CU26)</f>
        <v/>
      </c>
      <c r="CU26" s="62" t="str">
        <f>IF('[2]112 VS-Klassen'!$K26="X","",'[2]112 VS-Klassen'!CV26)</f>
        <v/>
      </c>
      <c r="CV26" s="62" t="str">
        <f>IF('[2]112 VS-Klassen'!$K26="X","",'[2]112 VS-Klassen'!CW26)</f>
        <v/>
      </c>
      <c r="CW26" s="62" t="str">
        <f>IF('[2]112 VS-Klassen'!$K26="X","",'[2]112 VS-Klassen'!CX26)</f>
        <v/>
      </c>
      <c r="CX26" s="62" t="str">
        <f>IF('[2]112 VS-Klassen'!$K26="X","",'[2]112 VS-Klassen'!CY26)</f>
        <v/>
      </c>
    </row>
  </sheetData>
  <sheetProtection formatColumns="0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2"/>
  <sheetViews>
    <sheetView topLeftCell="S1" workbookViewId="0">
      <selection activeCell="X2" sqref="X2"/>
    </sheetView>
  </sheetViews>
  <sheetFormatPr baseColWidth="10" defaultRowHeight="14.4" x14ac:dyDescent="0.3"/>
  <cols>
    <col min="1" max="1" width="7.33203125" bestFit="1" customWidth="1"/>
    <col min="2" max="2" width="6.5546875" bestFit="1" customWidth="1"/>
    <col min="3" max="3" width="6.88671875" bestFit="1" customWidth="1"/>
    <col min="4" max="4" width="6.109375" bestFit="1" customWidth="1"/>
    <col min="5" max="5" width="15.33203125" bestFit="1" customWidth="1"/>
    <col min="6" max="6" width="5.44140625" bestFit="1" customWidth="1"/>
    <col min="7" max="7" width="9" bestFit="1" customWidth="1"/>
    <col min="8" max="8" width="6.5546875" bestFit="1" customWidth="1"/>
    <col min="9" max="9" width="9" bestFit="1" customWidth="1"/>
    <col min="10" max="11" width="4.109375" bestFit="1" customWidth="1"/>
    <col min="12" max="12" width="7" bestFit="1" customWidth="1"/>
    <col min="13" max="13" width="6.6640625" bestFit="1" customWidth="1"/>
    <col min="14" max="14" width="6.33203125" bestFit="1" customWidth="1"/>
    <col min="15" max="17" width="6.6640625" bestFit="1" customWidth="1"/>
    <col min="18" max="18" width="10.5546875" bestFit="1" customWidth="1"/>
    <col min="19" max="19" width="10.33203125" bestFit="1" customWidth="1"/>
    <col min="20" max="20" width="10.44140625" bestFit="1" customWidth="1"/>
    <col min="21" max="21" width="10.33203125" bestFit="1" customWidth="1"/>
    <col min="22" max="22" width="13.109375" bestFit="1" customWidth="1"/>
    <col min="23" max="23" width="10" bestFit="1" customWidth="1"/>
    <col min="25" max="25" width="9.6640625" bestFit="1" customWidth="1"/>
    <col min="26" max="26" width="7" bestFit="1" customWidth="1"/>
    <col min="27" max="27" width="6.6640625" bestFit="1" customWidth="1"/>
    <col min="28" max="28" width="7.109375" bestFit="1" customWidth="1"/>
    <col min="29" max="30" width="6.88671875" bestFit="1" customWidth="1"/>
    <col min="31" max="31" width="7" bestFit="1" customWidth="1"/>
    <col min="32" max="32" width="6.6640625" bestFit="1" customWidth="1"/>
    <col min="33" max="33" width="9.88671875" bestFit="1" customWidth="1"/>
    <col min="34" max="34" width="9.5546875" bestFit="1" customWidth="1"/>
    <col min="35" max="35" width="8.5546875" bestFit="1" customWidth="1"/>
    <col min="36" max="36" width="8.44140625" bestFit="1" customWidth="1"/>
    <col min="37" max="37" width="9" bestFit="1" customWidth="1"/>
    <col min="38" max="38" width="8.88671875" bestFit="1" customWidth="1"/>
    <col min="39" max="39" width="8.5546875" bestFit="1" customWidth="1"/>
    <col min="40" max="40" width="8.44140625" bestFit="1" customWidth="1"/>
    <col min="41" max="41" width="10.109375" bestFit="1" customWidth="1"/>
    <col min="42" max="42" width="10" bestFit="1" customWidth="1"/>
    <col min="43" max="43" width="11" bestFit="1" customWidth="1"/>
    <col min="44" max="44" width="10.88671875" bestFit="1" customWidth="1"/>
    <col min="45" max="46" width="10.88671875" customWidth="1"/>
    <col min="47" max="47" width="10.44140625" bestFit="1" customWidth="1"/>
  </cols>
  <sheetData>
    <row r="1" spans="1:47" s="60" customFormat="1" ht="15" customHeight="1" x14ac:dyDescent="0.2">
      <c r="A1" s="62" t="str">
        <f>'[3]113 VS-Stunden'!B1</f>
        <v>Schuljahr</v>
      </c>
      <c r="B1" s="62" t="str">
        <f>'[3]113 VS-Stunden'!C1</f>
        <v>BezirkNr</v>
      </c>
      <c r="C1" s="62" t="str">
        <f>'[3]113 VS-Stunden'!D1</f>
        <v>Schultyp</v>
      </c>
      <c r="D1" s="62" t="str">
        <f>'[3]113 VS-Stunden'!E1</f>
        <v>SKZ</v>
      </c>
      <c r="E1" s="62" t="str">
        <f>'[3]113 VS-Stunden'!F1</f>
        <v>Schule</v>
      </c>
      <c r="F1" s="62" t="str">
        <f>'[3]113 VS-Stunden'!G1</f>
        <v>Status</v>
      </c>
      <c r="G1" s="62" t="str">
        <f>'[3]113 VS-Stunden'!H1</f>
        <v>Stichtag</v>
      </c>
      <c r="H1" s="62" t="str">
        <f>'[3]113 VS-Stunden'!I1</f>
        <v>Schulart</v>
      </c>
      <c r="I1" s="62" t="str">
        <f>'[3]113 VS-Stunden'!J1</f>
        <v>SINNE(Bez)</v>
      </c>
      <c r="J1" s="62" t="str">
        <f>'[3]113 VS-Stunden'!K1</f>
        <v>TEW(x)</v>
      </c>
      <c r="K1" s="62" t="str">
        <f>'[3]113 VS-Stunden'!L1</f>
        <v>TXW(x)</v>
      </c>
      <c r="L1" s="62" t="str">
        <f>'[3]113 VS-Stunden'!M1</f>
        <v>GTS_Grp</v>
      </c>
      <c r="M1" s="62" t="str">
        <f>'[3]113 VS-Stunden'!N1</f>
        <v>GLZ_Std</v>
      </c>
      <c r="N1" s="62" t="str">
        <f>'[3]113 VS-Stunden'!O1</f>
        <v>ILZ_Std</v>
      </c>
      <c r="O1" s="62" t="str">
        <f>'[3]113 VS-Stunden'!P1</f>
        <v>SV_Std1</v>
      </c>
      <c r="P1" s="62" t="str">
        <f>'[3]113 VS-Stunden'!Q1</f>
        <v>SV_Std2</v>
      </c>
      <c r="Q1" s="62" t="str">
        <f>'[3]113 VS-Stunden'!R1</f>
        <v>SV_Std3</v>
      </c>
      <c r="R1" s="62" t="str">
        <f>'[3]113 VS-Stunden'!S1</f>
        <v>Int_VSSt(Bez)</v>
      </c>
      <c r="S1" s="62" t="str">
        <f>'[3]113 VS-Stunden'!T1</f>
        <v>LRS_Std(Bez)</v>
      </c>
      <c r="T1" s="62" t="str">
        <f>'[3]113 VS-Stunden'!U1</f>
        <v>BFD_Std(Bez)</v>
      </c>
      <c r="U1" s="62" t="str">
        <f>'[3]113 VS-Stunden'!V1</f>
        <v>DFÖ(Bez)</v>
      </c>
      <c r="V1" s="62" t="str">
        <f>'[3]113 VS-Stunden'!W1</f>
        <v>SPH(Bez)</v>
      </c>
      <c r="W1" s="62" t="str">
        <f>'[3]113 VS-Stunden'!X1</f>
        <v>BER(Bez)</v>
      </c>
      <c r="X1" s="62" t="str">
        <f>'[3]113 VS-Stunden'!Y1</f>
        <v>ZusatzStd(Bez)</v>
      </c>
      <c r="Y1" s="62" t="str">
        <f>'[3]113 VS-Stunden'!Z1</f>
        <v>Int_Std(Bez)</v>
      </c>
      <c r="Z1" s="62" t="str">
        <f>'[3]113 VS-Stunden'!AA1</f>
        <v>LRS_Anz</v>
      </c>
      <c r="AA1" s="62" t="str">
        <f>'[3]113 VS-Stunden'!AB1</f>
        <v>LRS_Std(x)</v>
      </c>
      <c r="AB1" s="62" t="str">
        <f>'[3]113 VS-Stunden'!AC1</f>
        <v>BFD_Anz(x)</v>
      </c>
      <c r="AC1" s="62" t="str">
        <f>'[3]113 VS-Stunden'!AD1</f>
        <v>Leiter_Std</v>
      </c>
      <c r="AD1" s="62" t="str">
        <f>'[3]113 VS-Stunden'!AE1</f>
        <v>DFKL_Grp</v>
      </c>
      <c r="AE1" s="62" t="str">
        <f>'[3]113 VS-Stunden'!AF1</f>
        <v>DFKL_Anz</v>
      </c>
      <c r="AF1" s="62" t="str">
        <f>'[3]113 VS-Stunden'!AG1</f>
        <v>SFK_Std(x)</v>
      </c>
      <c r="AG1" s="62" t="str">
        <f>'[3]113 VS-Stunden'!AH1</f>
        <v>SFK_Anz_Int(x)</v>
      </c>
      <c r="AH1" s="62" t="str">
        <f>'[3]113 VS-Stunden'!AI1</f>
        <v>SFK_Std_Int(x)</v>
      </c>
      <c r="AI1" s="62" t="str">
        <f>'[3]113 VS-Stunden'!AJ1</f>
        <v>Rel_Grp_rk</v>
      </c>
      <c r="AJ1" s="62" t="str">
        <f>'[3]113 VS-Stunden'!AK1</f>
        <v>Rel_Std_rk</v>
      </c>
      <c r="AK1" s="62" t="str">
        <f>'[3]113 VS-Stunden'!AL1</f>
        <v>Rel_Grp_ev</v>
      </c>
      <c r="AL1" s="62" t="str">
        <f>'[3]113 VS-Stunden'!AM1</f>
        <v>Rel_Std_ev</v>
      </c>
      <c r="AM1" s="62" t="str">
        <f>'[3]113 VS-Stunden'!AN1</f>
        <v>Rel_Grp_isl</v>
      </c>
      <c r="AN1" s="62" t="str">
        <f>'[3]113 VS-Stunden'!AO1</f>
        <v>Rel_Std_isl</v>
      </c>
      <c r="AO1" s="62" t="str">
        <f>'[3]113 VS-Stunden'!AP1</f>
        <v>Rel_Grp_orth</v>
      </c>
      <c r="AP1" s="62" t="str">
        <f>'[3]113 VS-Stunden'!AQ1</f>
        <v>Rel_Std_orth</v>
      </c>
      <c r="AQ1" s="62" t="str">
        <f>'[3]113 VS-Stunden'!AR1</f>
        <v>Rel_Grp_sonst</v>
      </c>
      <c r="AR1" s="62" t="str">
        <f>'[3]113 VS-Stunden'!AS1</f>
        <v>Rel_Std_sonst</v>
      </c>
      <c r="AS1" s="62" t="str">
        <f>'[3]113 VS-Stunden'!AT1</f>
        <v>MUU_Std(Bez)</v>
      </c>
      <c r="AT1" s="62" t="str">
        <f>'[3]113 VS-Stunden'!AU1</f>
        <v>GK_Zuw(Bez)</v>
      </c>
      <c r="AU1" s="61" t="str">
        <f>'[3]113 VS-Stunden'!AV1</f>
        <v>UpdateDatum</v>
      </c>
    </row>
    <row r="2" spans="1:47" s="1" customFormat="1" ht="15" customHeight="1" x14ac:dyDescent="0.2">
      <c r="A2" s="62" t="str">
        <f>'[3]113 VS-Stunden'!B2</f>
        <v>2024/25</v>
      </c>
      <c r="B2" s="62" t="str">
        <f>'[3]113 VS-Stunden'!C2</f>
        <v>2</v>
      </c>
      <c r="C2" s="62" t="str">
        <f>'[3]113 VS-Stunden'!D2</f>
        <v>1</v>
      </c>
      <c r="D2" s="62">
        <f>'[3]113 VS-Stunden'!E2</f>
        <v>502181</v>
      </c>
      <c r="E2" s="62" t="str">
        <f>'[3]113 VS-Stunden'!F2</f>
        <v>VS Radochsberg</v>
      </c>
      <c r="F2" s="62">
        <f>'[3]113 VS-Stunden'!G2</f>
        <v>0</v>
      </c>
      <c r="G2" s="61">
        <f>'[3]113 VS-Stunden'!H2</f>
        <v>45566</v>
      </c>
      <c r="H2" s="62">
        <f>'[3]113 VS-Stunden'!I2</f>
        <v>1</v>
      </c>
      <c r="I2" s="62">
        <f>'[3]113 VS-Stunden'!J2</f>
        <v>0</v>
      </c>
      <c r="J2" s="62">
        <f>'[3]113 VS-Stunden'!K2</f>
        <v>0</v>
      </c>
      <c r="K2" s="62">
        <f>'[3]113 VS-Stunden'!L2</f>
        <v>0</v>
      </c>
      <c r="L2" s="62">
        <f>'[3]113 VS-Stunden'!M2</f>
        <v>0</v>
      </c>
      <c r="M2" s="62">
        <f>'[3]113 VS-Stunden'!N2</f>
        <v>0</v>
      </c>
      <c r="N2" s="62">
        <f>'[3]113 VS-Stunden'!O2</f>
        <v>0</v>
      </c>
      <c r="O2" s="62">
        <f>'[3]113 VS-Stunden'!P2</f>
        <v>0</v>
      </c>
      <c r="P2" s="62">
        <f>'[3]113 VS-Stunden'!Q2</f>
        <v>0</v>
      </c>
      <c r="Q2" s="62">
        <f>'[3]113 VS-Stunden'!R2</f>
        <v>0</v>
      </c>
      <c r="R2" s="62">
        <f>'[3]113 VS-Stunden'!S2</f>
        <v>0</v>
      </c>
      <c r="S2" s="62">
        <f>'[3]113 VS-Stunden'!T2</f>
        <v>0</v>
      </c>
      <c r="T2" s="62">
        <f>'[3]113 VS-Stunden'!U2</f>
        <v>0</v>
      </c>
      <c r="U2" s="62">
        <f>'[3]113 VS-Stunden'!V2</f>
        <v>0</v>
      </c>
      <c r="V2" s="62">
        <f>'[3]113 VS-Stunden'!W2</f>
        <v>0</v>
      </c>
      <c r="W2" s="62">
        <f>'[3]113 VS-Stunden'!X2</f>
        <v>0</v>
      </c>
      <c r="X2" s="62">
        <f>'[3]113 VS-Stunden'!Y2</f>
        <v>0</v>
      </c>
      <c r="Y2" s="62">
        <f>'[3]113 VS-Stunden'!Z2</f>
        <v>0</v>
      </c>
      <c r="Z2" s="62">
        <f>'[3]113 VS-Stunden'!AA2</f>
        <v>4</v>
      </c>
      <c r="AA2" s="62">
        <f>'[3]113 VS-Stunden'!AB2</f>
        <v>0</v>
      </c>
      <c r="AB2" s="62">
        <f>'[3]113 VS-Stunden'!AC2</f>
        <v>0</v>
      </c>
      <c r="AC2" s="62">
        <f>'[3]113 VS-Stunden'!AD2</f>
        <v>3</v>
      </c>
      <c r="AD2" s="62">
        <f>'[3]113 VS-Stunden'!AE2</f>
        <v>0</v>
      </c>
      <c r="AE2" s="62">
        <f>'[3]113 VS-Stunden'!AF2</f>
        <v>0</v>
      </c>
      <c r="AF2" s="62">
        <f>'[3]113 VS-Stunden'!AG2</f>
        <v>0</v>
      </c>
      <c r="AG2" s="62">
        <f>'[3]113 VS-Stunden'!AH2</f>
        <v>0</v>
      </c>
      <c r="AH2" s="62">
        <f>'[3]113 VS-Stunden'!AI2</f>
        <v>0</v>
      </c>
      <c r="AI2" s="62">
        <f>'[3]113 VS-Stunden'!AJ2</f>
        <v>2</v>
      </c>
      <c r="AJ2" s="62">
        <f>'[3]113 VS-Stunden'!AK2</f>
        <v>4</v>
      </c>
      <c r="AK2" s="62">
        <f>'[3]113 VS-Stunden'!AL2</f>
        <v>0</v>
      </c>
      <c r="AL2" s="62">
        <f>'[3]113 VS-Stunden'!AM2</f>
        <v>0</v>
      </c>
      <c r="AM2" s="62">
        <f>'[3]113 VS-Stunden'!AN2</f>
        <v>0</v>
      </c>
      <c r="AN2" s="62">
        <f>'[3]113 VS-Stunden'!AO2</f>
        <v>0</v>
      </c>
      <c r="AO2" s="62">
        <f>'[3]113 VS-Stunden'!AP2</f>
        <v>0</v>
      </c>
      <c r="AP2" s="62">
        <f>'[3]113 VS-Stunden'!AQ2</f>
        <v>0</v>
      </c>
      <c r="AQ2" s="62">
        <f>'[3]113 VS-Stunden'!AR2</f>
        <v>0</v>
      </c>
      <c r="AR2" s="62">
        <f>'[3]113 VS-Stunden'!AS2</f>
        <v>0</v>
      </c>
      <c r="AS2" s="62">
        <f>'[3]113 VS-Stunden'!AT2</f>
        <v>0</v>
      </c>
      <c r="AT2" s="62">
        <f>'[3]113 VS-Stunden'!AU2</f>
        <v>0</v>
      </c>
      <c r="AU2" s="61">
        <f>'[3]113 VS-Stunden'!AV2</f>
        <v>45349</v>
      </c>
    </row>
  </sheetData>
  <sheetProtection formatColumns="0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STP-VS Schule</vt:lpstr>
      <vt:lpstr>STP1</vt:lpstr>
      <vt:lpstr>STP2</vt:lpstr>
      <vt:lpstr>STP3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Peter Rothauer</cp:lastModifiedBy>
  <cp:lastPrinted>2024-02-27T12:45:11Z</cp:lastPrinted>
  <dcterms:created xsi:type="dcterms:W3CDTF">2011-12-21T06:57:58Z</dcterms:created>
  <dcterms:modified xsi:type="dcterms:W3CDTF">2024-02-27T12:45:17Z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